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715" windowHeight="9630"/>
  </bookViews>
  <sheets>
    <sheet name="一带" sheetId="1" r:id="rId1"/>
  </sheets>
  <definedNames>
    <definedName name="_xlnm._FilterDatabase" localSheetId="0" hidden="1">一带!$G$3:$G$36</definedName>
    <definedName name="_xlnm.Print_Area" localSheetId="0">一带!$A$1:$I$37</definedName>
  </definedNames>
  <calcPr calcId="124519"/>
</workbook>
</file>

<file path=xl/calcChain.xml><?xml version="1.0" encoding="utf-8"?>
<calcChain xmlns="http://schemas.openxmlformats.org/spreadsheetml/2006/main">
  <c r="E34" i="1"/>
  <c r="E33"/>
  <c r="E32"/>
  <c r="E30"/>
  <c r="E27"/>
  <c r="E28"/>
  <c r="E29"/>
  <c r="E26"/>
  <c r="E25"/>
  <c r="E14"/>
  <c r="E13"/>
  <c r="E10"/>
  <c r="E8"/>
  <c r="E9"/>
  <c r="E7"/>
  <c r="E5"/>
  <c r="E6"/>
  <c r="E4"/>
  <c r="E12"/>
  <c r="E11"/>
  <c r="E24"/>
  <c r="E31"/>
  <c r="E19"/>
  <c r="E20"/>
  <c r="E21"/>
  <c r="E22"/>
  <c r="E23"/>
  <c r="E18"/>
  <c r="E15"/>
  <c r="D35"/>
  <c r="D31"/>
  <c r="D25"/>
  <c r="E35" l="1"/>
  <c r="E36" l="1"/>
</calcChain>
</file>

<file path=xl/sharedStrings.xml><?xml version="1.0" encoding="utf-8"?>
<sst xmlns="http://schemas.openxmlformats.org/spreadsheetml/2006/main" count="166" uniqueCount="60">
  <si>
    <t>地块类型</t>
  </si>
  <si>
    <t>地块名称</t>
  </si>
  <si>
    <t>实施主体</t>
  </si>
  <si>
    <t>一带工程造价总计</t>
  </si>
  <si>
    <t>资金合计
(万元)</t>
    <phoneticPr fontId="1" type="noConversion"/>
  </si>
  <si>
    <t>建滔化工空地</t>
    <phoneticPr fontId="1" type="noConversion"/>
  </si>
  <si>
    <t>常州港石化码头企业空地</t>
    <phoneticPr fontId="1" type="noConversion"/>
  </si>
  <si>
    <t>常州市焕塬物资有限公司东侧企业堆场</t>
    <phoneticPr fontId="1" type="noConversion"/>
  </si>
  <si>
    <t>区住建局</t>
    <phoneticPr fontId="1" type="noConversion"/>
  </si>
  <si>
    <t>剩银河东侧空地</t>
    <phoneticPr fontId="1" type="noConversion"/>
  </si>
  <si>
    <t>常隆化工</t>
    <phoneticPr fontId="1" type="noConversion"/>
  </si>
  <si>
    <t>江昊化工</t>
    <phoneticPr fontId="1" type="noConversion"/>
  </si>
  <si>
    <t>2020年二期实施</t>
    <phoneticPr fontId="1" type="noConversion"/>
  </si>
  <si>
    <t>龙宇颜料化学</t>
    <phoneticPr fontId="1" type="noConversion"/>
  </si>
  <si>
    <t>2021年三期实施</t>
    <phoneticPr fontId="1" type="noConversion"/>
  </si>
  <si>
    <t>三期工程小计</t>
    <phoneticPr fontId="1" type="noConversion"/>
  </si>
  <si>
    <t>序号</t>
    <phoneticPr fontId="1" type="noConversion"/>
  </si>
  <si>
    <t>资金来源</t>
    <phoneticPr fontId="1" type="noConversion"/>
  </si>
  <si>
    <t>推进主体</t>
    <phoneticPr fontId="1" type="noConversion"/>
  </si>
  <si>
    <t>建设时序</t>
    <phoneticPr fontId="1" type="noConversion"/>
  </si>
  <si>
    <t>现状可提升空地</t>
    <phoneticPr fontId="1" type="noConversion"/>
  </si>
  <si>
    <t>企业自筹</t>
    <phoneticPr fontId="1" type="noConversion"/>
  </si>
  <si>
    <t>春江镇</t>
    <phoneticPr fontId="1" type="noConversion"/>
  </si>
  <si>
    <t>企业</t>
    <phoneticPr fontId="1" type="noConversion"/>
  </si>
  <si>
    <t>2019年一期实施</t>
    <phoneticPr fontId="1" type="noConversion"/>
  </si>
  <si>
    <t>江苏常隆化工有限公司北侧空地</t>
    <phoneticPr fontId="1" type="noConversion"/>
  </si>
  <si>
    <t>区级财政</t>
    <phoneticPr fontId="1" type="noConversion"/>
  </si>
  <si>
    <t>常州江昊化工有限公司东侧空地</t>
    <phoneticPr fontId="1" type="noConversion"/>
  </si>
  <si>
    <t>临江化工西北侧空地</t>
    <phoneticPr fontId="1" type="noConversion"/>
  </si>
  <si>
    <t>江苏常恒集团金属制品有限公司搬迁空地</t>
    <phoneticPr fontId="1" type="noConversion"/>
  </si>
  <si>
    <t>长江植绒厂东侧空地</t>
    <phoneticPr fontId="1" type="noConversion"/>
  </si>
  <si>
    <t>企业搬迁空地</t>
    <phoneticPr fontId="1" type="noConversion"/>
  </si>
  <si>
    <t>临江化工</t>
    <phoneticPr fontId="1" type="noConversion"/>
  </si>
  <si>
    <t>土方工程量</t>
    <phoneticPr fontId="1" type="noConversion"/>
  </si>
  <si>
    <t>江堤外生态修复地块（全长5km）</t>
    <phoneticPr fontId="1" type="noConversion"/>
  </si>
  <si>
    <t>绿化修复区</t>
    <phoneticPr fontId="1" type="noConversion"/>
  </si>
  <si>
    <t>滨开区</t>
    <phoneticPr fontId="1" type="noConversion"/>
  </si>
  <si>
    <t>现状正在实施</t>
    <phoneticPr fontId="1" type="noConversion"/>
  </si>
  <si>
    <t>场地覆土破除区</t>
    <phoneticPr fontId="1" type="noConversion"/>
  </si>
  <si>
    <t>银河村流转农田</t>
    <phoneticPr fontId="1" type="noConversion"/>
  </si>
  <si>
    <t>孟河镇</t>
    <phoneticPr fontId="1" type="noConversion"/>
  </si>
  <si>
    <t>荫沙村流转农田</t>
    <phoneticPr fontId="1" type="noConversion"/>
  </si>
  <si>
    <t>大圩村南侧流转农田（24号地块）</t>
    <phoneticPr fontId="1" type="noConversion"/>
  </si>
  <si>
    <t>大圩村北侧流转农田（25号地块）</t>
    <phoneticPr fontId="1" type="noConversion"/>
  </si>
  <si>
    <t>润江村流转农田（26号地块）</t>
    <phoneticPr fontId="1" type="noConversion"/>
  </si>
  <si>
    <t>润江村流转农田（27号地块）</t>
    <phoneticPr fontId="1" type="noConversion"/>
  </si>
  <si>
    <t>录安洲大道滨江一路交叉口西南侧地块</t>
    <phoneticPr fontId="1" type="noConversion"/>
  </si>
  <si>
    <t>武新制药</t>
    <phoneticPr fontId="1" type="noConversion"/>
  </si>
  <si>
    <t>华达明化工</t>
    <phoneticPr fontId="1" type="noConversion"/>
  </si>
  <si>
    <t>华达化工</t>
    <phoneticPr fontId="1" type="noConversion"/>
  </si>
  <si>
    <t>二期工程小计</t>
    <phoneticPr fontId="1" type="noConversion"/>
  </si>
  <si>
    <t>明谛树脂</t>
    <phoneticPr fontId="1" type="noConversion"/>
  </si>
  <si>
    <t>一期工程小计</t>
    <phoneticPr fontId="1" type="noConversion"/>
  </si>
  <si>
    <t>说明:1、造林绿化施工造价按每亩10000元标准进行包干，含三年管护资金；青苗补贴按每亩1600元包干（无特殊附着物）；土地流转费每年每亩1200元由区财政承担，按三年估算，表中8-9、15-21项需进行土地流转和清苗补偿。
     2、江堤外生态修复地块（全长5km）项目，由滨开区单独立项实施。
     3、“一带”造林绿化总造价为3478.57万元，其中2019年度实施的一期项目造价3169.57万元（企业自筹资金54.60万元；区级财政资金1914.97万元；另单独立项资金1200万元），第二、三期造林绿化项目造价合计309.00万元。</t>
    <phoneticPr fontId="1" type="noConversion"/>
  </si>
  <si>
    <t>一期土方工程量合计（万方）</t>
    <phoneticPr fontId="1" type="noConversion"/>
  </si>
  <si>
    <t>二期土方工程量合计（万方）</t>
    <phoneticPr fontId="1" type="noConversion"/>
  </si>
  <si>
    <t>三期土方工程量合计（万方）</t>
    <phoneticPr fontId="1" type="noConversion"/>
  </si>
  <si>
    <t>附件4</t>
    <phoneticPr fontId="1" type="noConversion"/>
  </si>
  <si>
    <t xml:space="preserve">长江岸线造林绿化“一带”工作推进表 </t>
    <phoneticPr fontId="1" type="noConversion"/>
  </si>
  <si>
    <t>实施工程量         （公顷）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</si>
</sst>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2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view="pageBreakPreview" zoomScale="85" zoomScaleNormal="85" zoomScaleSheetLayoutView="85" workbookViewId="0">
      <pane ySplit="3" topLeftCell="A25" activePane="bottomLeft" state="frozen"/>
      <selection pane="bottomLeft" activeCell="N7" sqref="N7"/>
    </sheetView>
  </sheetViews>
  <sheetFormatPr defaultRowHeight="13.5"/>
  <cols>
    <col min="1" max="1" width="21.375" customWidth="1"/>
    <col min="3" max="3" width="43.125" bestFit="1" customWidth="1"/>
    <col min="4" max="4" width="25.875" bestFit="1" customWidth="1"/>
    <col min="5" max="5" width="14.125" bestFit="1" customWidth="1"/>
    <col min="6" max="6" width="12.5" bestFit="1" customWidth="1"/>
    <col min="7" max="7" width="16" customWidth="1"/>
    <col min="8" max="8" width="15.125" customWidth="1"/>
    <col min="9" max="9" width="17.125" bestFit="1" customWidth="1"/>
    <col min="10" max="10" width="11.375" customWidth="1"/>
  </cols>
  <sheetData>
    <row r="1" spans="1:10" ht="20.25" customHeight="1">
      <c r="A1" s="7" t="s">
        <v>57</v>
      </c>
    </row>
    <row r="2" spans="1:10" ht="25.5">
      <c r="A2" s="12" t="s">
        <v>58</v>
      </c>
      <c r="B2" s="12"/>
      <c r="C2" s="12"/>
      <c r="D2" s="12"/>
      <c r="E2" s="12"/>
      <c r="F2" s="12"/>
      <c r="G2" s="12"/>
      <c r="H2" s="12"/>
      <c r="I2" s="12"/>
    </row>
    <row r="3" spans="1:10" ht="31.5">
      <c r="A3" s="4" t="s">
        <v>0</v>
      </c>
      <c r="B3" s="4" t="s">
        <v>16</v>
      </c>
      <c r="C3" s="4" t="s">
        <v>1</v>
      </c>
      <c r="D3" s="4" t="s">
        <v>59</v>
      </c>
      <c r="E3" s="4" t="s">
        <v>4</v>
      </c>
      <c r="F3" s="4" t="s">
        <v>17</v>
      </c>
      <c r="G3" s="4" t="s">
        <v>18</v>
      </c>
      <c r="H3" s="4" t="s">
        <v>2</v>
      </c>
      <c r="I3" s="2" t="s">
        <v>19</v>
      </c>
      <c r="J3" s="1"/>
    </row>
    <row r="4" spans="1:10" ht="15.75">
      <c r="A4" s="13" t="s">
        <v>20</v>
      </c>
      <c r="B4" s="3">
        <v>1</v>
      </c>
      <c r="C4" s="3" t="s">
        <v>5</v>
      </c>
      <c r="D4" s="3">
        <v>1.01</v>
      </c>
      <c r="E4" s="3">
        <f>ROUND(D4*15*1,2)</f>
        <v>15.15</v>
      </c>
      <c r="F4" s="3" t="s">
        <v>21</v>
      </c>
      <c r="G4" s="3" t="s">
        <v>22</v>
      </c>
      <c r="H4" s="3" t="s">
        <v>23</v>
      </c>
      <c r="I4" s="3" t="s">
        <v>24</v>
      </c>
      <c r="J4" s="1"/>
    </row>
    <row r="5" spans="1:10" ht="15.75">
      <c r="A5" s="13"/>
      <c r="B5" s="3">
        <v>2</v>
      </c>
      <c r="C5" s="3" t="s">
        <v>6</v>
      </c>
      <c r="D5" s="3">
        <v>0.43</v>
      </c>
      <c r="E5" s="3">
        <f t="shared" ref="E5:E6" si="0">ROUND(D5*15*1,2)</f>
        <v>6.45</v>
      </c>
      <c r="F5" s="3" t="s">
        <v>21</v>
      </c>
      <c r="G5" s="3" t="s">
        <v>22</v>
      </c>
      <c r="H5" s="3" t="s">
        <v>23</v>
      </c>
      <c r="I5" s="3" t="s">
        <v>24</v>
      </c>
      <c r="J5" s="1"/>
    </row>
    <row r="6" spans="1:10" ht="15.75">
      <c r="A6" s="13"/>
      <c r="B6" s="3">
        <v>3</v>
      </c>
      <c r="C6" s="3" t="s">
        <v>7</v>
      </c>
      <c r="D6" s="3">
        <v>2.2000000000000002</v>
      </c>
      <c r="E6" s="3">
        <f t="shared" si="0"/>
        <v>33</v>
      </c>
      <c r="F6" s="3" t="s">
        <v>21</v>
      </c>
      <c r="G6" s="3" t="s">
        <v>22</v>
      </c>
      <c r="H6" s="3" t="s">
        <v>23</v>
      </c>
      <c r="I6" s="3" t="s">
        <v>24</v>
      </c>
      <c r="J6" s="1"/>
    </row>
    <row r="7" spans="1:10" ht="15.75">
      <c r="A7" s="13"/>
      <c r="B7" s="3">
        <v>4</v>
      </c>
      <c r="C7" s="3" t="s">
        <v>25</v>
      </c>
      <c r="D7" s="3">
        <v>2.75</v>
      </c>
      <c r="E7" s="3">
        <f>ROUND(D7*15*1,2)</f>
        <v>41.25</v>
      </c>
      <c r="F7" s="3" t="s">
        <v>26</v>
      </c>
      <c r="G7" s="3" t="s">
        <v>8</v>
      </c>
      <c r="H7" s="3" t="s">
        <v>22</v>
      </c>
      <c r="I7" s="3" t="s">
        <v>24</v>
      </c>
      <c r="J7" s="1"/>
    </row>
    <row r="8" spans="1:10" ht="15.75">
      <c r="A8" s="13"/>
      <c r="B8" s="3">
        <v>5</v>
      </c>
      <c r="C8" s="3" t="s">
        <v>27</v>
      </c>
      <c r="D8" s="3">
        <v>7.58</v>
      </c>
      <c r="E8" s="3">
        <f t="shared" ref="E8:E9" si="1">ROUND(D8*15*1,2)</f>
        <v>113.7</v>
      </c>
      <c r="F8" s="3" t="s">
        <v>26</v>
      </c>
      <c r="G8" s="3" t="s">
        <v>8</v>
      </c>
      <c r="H8" s="3" t="s">
        <v>22</v>
      </c>
      <c r="I8" s="3" t="s">
        <v>24</v>
      </c>
      <c r="J8" s="1"/>
    </row>
    <row r="9" spans="1:10" ht="15.75">
      <c r="A9" s="13"/>
      <c r="B9" s="3">
        <v>6</v>
      </c>
      <c r="C9" s="3" t="s">
        <v>28</v>
      </c>
      <c r="D9" s="3">
        <v>1.46</v>
      </c>
      <c r="E9" s="3">
        <f t="shared" si="1"/>
        <v>21.9</v>
      </c>
      <c r="F9" s="3" t="s">
        <v>26</v>
      </c>
      <c r="G9" s="3" t="s">
        <v>8</v>
      </c>
      <c r="H9" s="3" t="s">
        <v>22</v>
      </c>
      <c r="I9" s="3" t="s">
        <v>24</v>
      </c>
      <c r="J9" s="1"/>
    </row>
    <row r="10" spans="1:10" ht="15.75">
      <c r="A10" s="13"/>
      <c r="B10" s="3">
        <v>7</v>
      </c>
      <c r="C10" s="3" t="s">
        <v>29</v>
      </c>
      <c r="D10" s="3">
        <v>3.01</v>
      </c>
      <c r="E10" s="3">
        <f>ROUND(D10*15*1,2)</f>
        <v>45.15</v>
      </c>
      <c r="F10" s="3" t="s">
        <v>26</v>
      </c>
      <c r="G10" s="3" t="s">
        <v>8</v>
      </c>
      <c r="H10" s="3" t="s">
        <v>22</v>
      </c>
      <c r="I10" s="3" t="s">
        <v>24</v>
      </c>
      <c r="J10" s="1"/>
    </row>
    <row r="11" spans="1:10" ht="15.75">
      <c r="A11" s="13"/>
      <c r="B11" s="3">
        <v>8</v>
      </c>
      <c r="C11" s="3" t="s">
        <v>30</v>
      </c>
      <c r="D11" s="3">
        <v>4.8600000000000003</v>
      </c>
      <c r="E11" s="3">
        <f t="shared" ref="E11:E12" si="2">ROUND(D11*15*(1+0.16+0.12*3),2)</f>
        <v>110.81</v>
      </c>
      <c r="F11" s="3" t="s">
        <v>26</v>
      </c>
      <c r="G11" s="3" t="s">
        <v>8</v>
      </c>
      <c r="H11" s="3" t="s">
        <v>22</v>
      </c>
      <c r="I11" s="3" t="s">
        <v>24</v>
      </c>
      <c r="J11" s="1"/>
    </row>
    <row r="12" spans="1:10" ht="15.75">
      <c r="A12" s="13"/>
      <c r="B12" s="3">
        <v>9</v>
      </c>
      <c r="C12" s="3" t="s">
        <v>9</v>
      </c>
      <c r="D12" s="3">
        <v>14.63</v>
      </c>
      <c r="E12" s="3">
        <f t="shared" si="2"/>
        <v>333.56</v>
      </c>
      <c r="F12" s="3" t="s">
        <v>26</v>
      </c>
      <c r="G12" s="3" t="s">
        <v>8</v>
      </c>
      <c r="H12" s="3" t="s">
        <v>22</v>
      </c>
      <c r="I12" s="3" t="s">
        <v>24</v>
      </c>
      <c r="J12" s="1"/>
    </row>
    <row r="13" spans="1:10" ht="15.75">
      <c r="A13" s="13" t="s">
        <v>31</v>
      </c>
      <c r="B13" s="3">
        <v>10</v>
      </c>
      <c r="C13" s="3" t="s">
        <v>10</v>
      </c>
      <c r="D13" s="3">
        <v>0.54</v>
      </c>
      <c r="E13" s="3">
        <f t="shared" ref="E13:E14" si="3">ROUND(D13*15*1,2)</f>
        <v>8.1</v>
      </c>
      <c r="F13" s="3" t="s">
        <v>26</v>
      </c>
      <c r="G13" s="3" t="s">
        <v>8</v>
      </c>
      <c r="H13" s="3" t="s">
        <v>22</v>
      </c>
      <c r="I13" s="3" t="s">
        <v>24</v>
      </c>
      <c r="J13" s="1"/>
    </row>
    <row r="14" spans="1:10" ht="15.75">
      <c r="A14" s="13"/>
      <c r="B14" s="3">
        <v>11</v>
      </c>
      <c r="C14" s="3" t="s">
        <v>32</v>
      </c>
      <c r="D14" s="3">
        <v>3.18</v>
      </c>
      <c r="E14" s="3">
        <f t="shared" si="3"/>
        <v>47.7</v>
      </c>
      <c r="F14" s="3" t="s">
        <v>26</v>
      </c>
      <c r="G14" s="3" t="s">
        <v>8</v>
      </c>
      <c r="H14" s="3" t="s">
        <v>22</v>
      </c>
      <c r="I14" s="3" t="s">
        <v>24</v>
      </c>
      <c r="J14" s="1"/>
    </row>
    <row r="15" spans="1:10" ht="15.75">
      <c r="A15" s="3" t="s">
        <v>33</v>
      </c>
      <c r="B15" s="3">
        <v>12</v>
      </c>
      <c r="C15" s="3" t="s">
        <v>54</v>
      </c>
      <c r="D15" s="3">
        <v>5</v>
      </c>
      <c r="E15" s="3">
        <f>D15*20</f>
        <v>100</v>
      </c>
      <c r="F15" s="3" t="s">
        <v>26</v>
      </c>
      <c r="G15" s="3" t="s">
        <v>8</v>
      </c>
      <c r="H15" s="3" t="s">
        <v>22</v>
      </c>
      <c r="I15" s="3" t="s">
        <v>24</v>
      </c>
      <c r="J15" s="1"/>
    </row>
    <row r="16" spans="1:10" ht="19.5" customHeight="1">
      <c r="A16" s="13" t="s">
        <v>34</v>
      </c>
      <c r="B16" s="3">
        <v>13</v>
      </c>
      <c r="C16" s="3" t="s">
        <v>35</v>
      </c>
      <c r="D16" s="3">
        <v>31.35</v>
      </c>
      <c r="E16" s="8">
        <v>1200</v>
      </c>
      <c r="F16" s="8" t="s">
        <v>36</v>
      </c>
      <c r="G16" s="8" t="s">
        <v>36</v>
      </c>
      <c r="H16" s="8" t="s">
        <v>36</v>
      </c>
      <c r="I16" s="8" t="s">
        <v>37</v>
      </c>
      <c r="J16" s="1"/>
    </row>
    <row r="17" spans="1:10" ht="16.5" customHeight="1">
      <c r="A17" s="13"/>
      <c r="B17" s="3">
        <v>14</v>
      </c>
      <c r="C17" s="3" t="s">
        <v>38</v>
      </c>
      <c r="D17" s="3">
        <v>1.6</v>
      </c>
      <c r="E17" s="9"/>
      <c r="F17" s="9"/>
      <c r="G17" s="9"/>
      <c r="H17" s="9"/>
      <c r="I17" s="9"/>
      <c r="J17" s="1"/>
    </row>
    <row r="18" spans="1:10" ht="21.75" customHeight="1">
      <c r="A18" s="13" t="s">
        <v>20</v>
      </c>
      <c r="B18" s="3">
        <v>15</v>
      </c>
      <c r="C18" s="3" t="s">
        <v>39</v>
      </c>
      <c r="D18" s="3">
        <v>2.83</v>
      </c>
      <c r="E18" s="3">
        <f>ROUND(D18*15*(1+0.16+0.12*3),2)</f>
        <v>64.52</v>
      </c>
      <c r="F18" s="3" t="s">
        <v>26</v>
      </c>
      <c r="G18" s="3" t="s">
        <v>8</v>
      </c>
      <c r="H18" s="3" t="s">
        <v>40</v>
      </c>
      <c r="I18" s="3" t="s">
        <v>24</v>
      </c>
      <c r="J18" s="1"/>
    </row>
    <row r="19" spans="1:10" ht="20.25" customHeight="1">
      <c r="A19" s="13"/>
      <c r="B19" s="3">
        <v>16</v>
      </c>
      <c r="C19" s="3" t="s">
        <v>41</v>
      </c>
      <c r="D19" s="3">
        <v>8.6300000000000008</v>
      </c>
      <c r="E19" s="3">
        <f t="shared" ref="E19:E24" si="4">ROUND(D19*15*(1+0.16+0.12*3),2)</f>
        <v>196.76</v>
      </c>
      <c r="F19" s="3" t="s">
        <v>26</v>
      </c>
      <c r="G19" s="3" t="s">
        <v>8</v>
      </c>
      <c r="H19" s="3" t="s">
        <v>40</v>
      </c>
      <c r="I19" s="3" t="s">
        <v>24</v>
      </c>
      <c r="J19" s="1"/>
    </row>
    <row r="20" spans="1:10" ht="15.75">
      <c r="A20" s="13"/>
      <c r="B20" s="3">
        <v>17</v>
      </c>
      <c r="C20" s="3" t="s">
        <v>42</v>
      </c>
      <c r="D20" s="3">
        <v>1.06</v>
      </c>
      <c r="E20" s="3">
        <f t="shared" si="4"/>
        <v>24.17</v>
      </c>
      <c r="F20" s="3" t="s">
        <v>26</v>
      </c>
      <c r="G20" s="3" t="s">
        <v>8</v>
      </c>
      <c r="H20" s="3" t="s">
        <v>40</v>
      </c>
      <c r="I20" s="3" t="s">
        <v>24</v>
      </c>
      <c r="J20" s="1"/>
    </row>
    <row r="21" spans="1:10" ht="15.75">
      <c r="A21" s="13"/>
      <c r="B21" s="3">
        <v>18</v>
      </c>
      <c r="C21" s="3" t="s">
        <v>43</v>
      </c>
      <c r="D21" s="3">
        <v>4</v>
      </c>
      <c r="E21" s="3">
        <f t="shared" si="4"/>
        <v>91.2</v>
      </c>
      <c r="F21" s="3" t="s">
        <v>26</v>
      </c>
      <c r="G21" s="3" t="s">
        <v>8</v>
      </c>
      <c r="H21" s="3" t="s">
        <v>40</v>
      </c>
      <c r="I21" s="3" t="s">
        <v>24</v>
      </c>
      <c r="J21" s="1"/>
    </row>
    <row r="22" spans="1:10" ht="15.75">
      <c r="A22" s="13"/>
      <c r="B22" s="3">
        <v>19</v>
      </c>
      <c r="C22" s="3" t="s">
        <v>44</v>
      </c>
      <c r="D22" s="3">
        <v>11.93</v>
      </c>
      <c r="E22" s="3">
        <f t="shared" si="4"/>
        <v>272</v>
      </c>
      <c r="F22" s="3" t="s">
        <v>26</v>
      </c>
      <c r="G22" s="3" t="s">
        <v>8</v>
      </c>
      <c r="H22" s="3" t="s">
        <v>40</v>
      </c>
      <c r="I22" s="3" t="s">
        <v>24</v>
      </c>
      <c r="J22" s="1"/>
    </row>
    <row r="23" spans="1:10" ht="15.75">
      <c r="A23" s="13"/>
      <c r="B23" s="3">
        <v>20</v>
      </c>
      <c r="C23" s="3" t="s">
        <v>45</v>
      </c>
      <c r="D23" s="3">
        <v>4.51</v>
      </c>
      <c r="E23" s="3">
        <f t="shared" si="4"/>
        <v>102.83</v>
      </c>
      <c r="F23" s="3" t="s">
        <v>26</v>
      </c>
      <c r="G23" s="3" t="s">
        <v>8</v>
      </c>
      <c r="H23" s="3" t="s">
        <v>40</v>
      </c>
      <c r="I23" s="3" t="s">
        <v>24</v>
      </c>
      <c r="J23" s="1"/>
    </row>
    <row r="24" spans="1:10" ht="15.75">
      <c r="A24" s="13"/>
      <c r="B24" s="3">
        <v>21</v>
      </c>
      <c r="C24" s="3" t="s">
        <v>46</v>
      </c>
      <c r="D24" s="3">
        <v>14.97</v>
      </c>
      <c r="E24" s="3">
        <f t="shared" si="4"/>
        <v>341.32</v>
      </c>
      <c r="F24" s="3" t="s">
        <v>26</v>
      </c>
      <c r="G24" s="3" t="s">
        <v>8</v>
      </c>
      <c r="H24" s="3" t="s">
        <v>22</v>
      </c>
      <c r="I24" s="3" t="s">
        <v>24</v>
      </c>
      <c r="J24" s="1"/>
    </row>
    <row r="25" spans="1:10" ht="27" customHeight="1">
      <c r="A25" s="14" t="s">
        <v>52</v>
      </c>
      <c r="B25" s="15"/>
      <c r="C25" s="15"/>
      <c r="D25" s="4">
        <f>SUM(D18:D24,D4:D14)</f>
        <v>89.580000000000013</v>
      </c>
      <c r="E25" s="5">
        <f>SUM(E4:E24)</f>
        <v>3169.57</v>
      </c>
      <c r="F25" s="3"/>
      <c r="G25" s="3"/>
      <c r="H25" s="3"/>
      <c r="I25" s="3"/>
      <c r="J25" s="1"/>
    </row>
    <row r="26" spans="1:10" ht="30" customHeight="1">
      <c r="A26" s="13" t="s">
        <v>31</v>
      </c>
      <c r="B26" s="3">
        <v>22</v>
      </c>
      <c r="C26" s="3" t="s">
        <v>11</v>
      </c>
      <c r="D26" s="3">
        <v>3.5</v>
      </c>
      <c r="E26" s="6">
        <f>ROUND(D26*15*1,2)</f>
        <v>52.5</v>
      </c>
      <c r="F26" s="3" t="s">
        <v>22</v>
      </c>
      <c r="G26" s="3" t="s">
        <v>22</v>
      </c>
      <c r="H26" s="3" t="s">
        <v>22</v>
      </c>
      <c r="I26" s="3" t="s">
        <v>12</v>
      </c>
      <c r="J26" s="1"/>
    </row>
    <row r="27" spans="1:10" ht="24" customHeight="1">
      <c r="A27" s="13"/>
      <c r="B27" s="3">
        <v>23</v>
      </c>
      <c r="C27" s="3" t="s">
        <v>47</v>
      </c>
      <c r="D27" s="3">
        <v>1.02</v>
      </c>
      <c r="E27" s="6">
        <f t="shared" ref="E27:E33" si="5">ROUND(D27*15*1,2)</f>
        <v>15.3</v>
      </c>
      <c r="F27" s="3" t="s">
        <v>22</v>
      </c>
      <c r="G27" s="3" t="s">
        <v>22</v>
      </c>
      <c r="H27" s="3" t="s">
        <v>22</v>
      </c>
      <c r="I27" s="3" t="s">
        <v>12</v>
      </c>
      <c r="J27" s="1"/>
    </row>
    <row r="28" spans="1:10" ht="30.75" customHeight="1">
      <c r="A28" s="13"/>
      <c r="B28" s="3">
        <v>24</v>
      </c>
      <c r="C28" s="3" t="s">
        <v>48</v>
      </c>
      <c r="D28" s="3">
        <v>1.3</v>
      </c>
      <c r="E28" s="6">
        <f t="shared" si="5"/>
        <v>19.5</v>
      </c>
      <c r="F28" s="3" t="s">
        <v>22</v>
      </c>
      <c r="G28" s="3" t="s">
        <v>22</v>
      </c>
      <c r="H28" s="3" t="s">
        <v>22</v>
      </c>
      <c r="I28" s="3" t="s">
        <v>12</v>
      </c>
      <c r="J28" s="1"/>
    </row>
    <row r="29" spans="1:10" ht="15.75">
      <c r="A29" s="13"/>
      <c r="B29" s="3">
        <v>25</v>
      </c>
      <c r="C29" s="3" t="s">
        <v>49</v>
      </c>
      <c r="D29" s="3">
        <v>0.92</v>
      </c>
      <c r="E29" s="6">
        <f t="shared" si="5"/>
        <v>13.8</v>
      </c>
      <c r="F29" s="3" t="s">
        <v>22</v>
      </c>
      <c r="G29" s="3" t="s">
        <v>22</v>
      </c>
      <c r="H29" s="3" t="s">
        <v>22</v>
      </c>
      <c r="I29" s="3" t="s">
        <v>12</v>
      </c>
      <c r="J29" s="1"/>
    </row>
    <row r="30" spans="1:10" ht="15.75">
      <c r="A30" s="3" t="s">
        <v>33</v>
      </c>
      <c r="B30" s="3">
        <v>26</v>
      </c>
      <c r="C30" s="3" t="s">
        <v>55</v>
      </c>
      <c r="D30" s="3">
        <v>5.0549999999999997</v>
      </c>
      <c r="E30" s="6">
        <f>D30*20</f>
        <v>101.1</v>
      </c>
      <c r="F30" s="3" t="s">
        <v>22</v>
      </c>
      <c r="G30" s="3" t="s">
        <v>22</v>
      </c>
      <c r="H30" s="3" t="s">
        <v>22</v>
      </c>
      <c r="I30" s="3" t="s">
        <v>12</v>
      </c>
      <c r="J30" s="1"/>
    </row>
    <row r="31" spans="1:10" ht="19.5" customHeight="1">
      <c r="A31" s="14" t="s">
        <v>50</v>
      </c>
      <c r="B31" s="15"/>
      <c r="C31" s="15"/>
      <c r="D31" s="4">
        <f>SUM(D26:D29)</f>
        <v>6.7399999999999993</v>
      </c>
      <c r="E31" s="5">
        <f>SUM(E26:E30)</f>
        <v>202.2</v>
      </c>
      <c r="F31" s="3"/>
      <c r="G31" s="3"/>
      <c r="H31" s="3"/>
      <c r="I31" s="3"/>
      <c r="J31" s="1"/>
    </row>
    <row r="32" spans="1:10" ht="15.75">
      <c r="A32" s="13" t="s">
        <v>31</v>
      </c>
      <c r="B32" s="3">
        <v>27</v>
      </c>
      <c r="C32" s="3" t="s">
        <v>13</v>
      </c>
      <c r="D32" s="3">
        <v>1.33</v>
      </c>
      <c r="E32" s="6">
        <f t="shared" si="5"/>
        <v>19.95</v>
      </c>
      <c r="F32" s="3" t="s">
        <v>22</v>
      </c>
      <c r="G32" s="3" t="s">
        <v>22</v>
      </c>
      <c r="H32" s="3" t="s">
        <v>22</v>
      </c>
      <c r="I32" s="3" t="s">
        <v>14</v>
      </c>
      <c r="J32" s="1"/>
    </row>
    <row r="33" spans="1:10" ht="15.75">
      <c r="A33" s="13"/>
      <c r="B33" s="3">
        <v>28</v>
      </c>
      <c r="C33" s="3" t="s">
        <v>51</v>
      </c>
      <c r="D33" s="3">
        <v>2.23</v>
      </c>
      <c r="E33" s="6">
        <f t="shared" si="5"/>
        <v>33.450000000000003</v>
      </c>
      <c r="F33" s="3" t="s">
        <v>22</v>
      </c>
      <c r="G33" s="3" t="s">
        <v>22</v>
      </c>
      <c r="H33" s="3" t="s">
        <v>22</v>
      </c>
      <c r="I33" s="3" t="s">
        <v>14</v>
      </c>
      <c r="J33" s="1"/>
    </row>
    <row r="34" spans="1:10" ht="15.75">
      <c r="A34" s="3" t="s">
        <v>33</v>
      </c>
      <c r="B34" s="3">
        <v>29</v>
      </c>
      <c r="C34" s="3" t="s">
        <v>56</v>
      </c>
      <c r="D34" s="3">
        <v>2.67</v>
      </c>
      <c r="E34" s="6">
        <f>D34*20</f>
        <v>53.4</v>
      </c>
      <c r="F34" s="3" t="s">
        <v>22</v>
      </c>
      <c r="G34" s="3" t="s">
        <v>22</v>
      </c>
      <c r="H34" s="3" t="s">
        <v>22</v>
      </c>
      <c r="I34" s="3" t="s">
        <v>14</v>
      </c>
      <c r="J34" s="1"/>
    </row>
    <row r="35" spans="1:10" ht="21" customHeight="1">
      <c r="A35" s="14" t="s">
        <v>15</v>
      </c>
      <c r="B35" s="14"/>
      <c r="C35" s="14"/>
      <c r="D35" s="4">
        <f>SUM(D32:D33)</f>
        <v>3.56</v>
      </c>
      <c r="E35" s="5">
        <f>SUM(E32:E34)</f>
        <v>106.80000000000001</v>
      </c>
      <c r="F35" s="3"/>
      <c r="G35" s="3"/>
      <c r="H35" s="3"/>
      <c r="I35" s="3"/>
      <c r="J35" s="1"/>
    </row>
    <row r="36" spans="1:10" ht="30.75" customHeight="1">
      <c r="A36" s="16" t="s">
        <v>3</v>
      </c>
      <c r="B36" s="17"/>
      <c r="C36" s="18"/>
      <c r="D36" s="4"/>
      <c r="E36" s="5">
        <f>E35+E31+E25</f>
        <v>3478.57</v>
      </c>
      <c r="F36" s="3"/>
      <c r="G36" s="3"/>
      <c r="H36" s="3"/>
      <c r="I36" s="3"/>
      <c r="J36" s="1"/>
    </row>
    <row r="37" spans="1:10" ht="75" customHeight="1">
      <c r="A37" s="10" t="s">
        <v>53</v>
      </c>
      <c r="B37" s="11"/>
      <c r="C37" s="11"/>
      <c r="D37" s="11"/>
      <c r="E37" s="11"/>
      <c r="F37" s="11"/>
      <c r="G37" s="11"/>
      <c r="H37" s="11"/>
      <c r="I37" s="11"/>
    </row>
    <row r="38" spans="1:10" ht="14.25">
      <c r="A38" s="7"/>
      <c r="B38" s="7"/>
      <c r="C38" s="7"/>
      <c r="D38" s="7"/>
      <c r="E38" s="7"/>
      <c r="F38" s="7"/>
      <c r="G38" s="7"/>
      <c r="H38" s="7"/>
      <c r="I38" s="7"/>
    </row>
  </sheetData>
  <mergeCells count="17">
    <mergeCell ref="A2:I2"/>
    <mergeCell ref="A4:A12"/>
    <mergeCell ref="A13:A14"/>
    <mergeCell ref="A16:A17"/>
    <mergeCell ref="A18:A24"/>
    <mergeCell ref="E16:E17"/>
    <mergeCell ref="F16:F17"/>
    <mergeCell ref="G16:G17"/>
    <mergeCell ref="H16:H17"/>
    <mergeCell ref="I16:I17"/>
    <mergeCell ref="A37:I37"/>
    <mergeCell ref="A25:C25"/>
    <mergeCell ref="A26:A29"/>
    <mergeCell ref="A31:C31"/>
    <mergeCell ref="A32:A33"/>
    <mergeCell ref="A35:C35"/>
    <mergeCell ref="A36:C36"/>
  </mergeCells>
  <phoneticPr fontId="1" type="noConversion"/>
  <printOptions horizontalCentered="1" verticalCentered="1"/>
  <pageMargins left="0.70866141732283472" right="0.70866141732283472" top="0.55118110236220474" bottom="0.55118110236220474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一带</vt:lpstr>
      <vt:lpstr>一带!Print_Area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wangsb</dc:creator>
  <cp:lastModifiedBy>微软用户</cp:lastModifiedBy>
  <cp:lastPrinted>2019-04-23T07:21:02Z</cp:lastPrinted>
  <dcterms:created xsi:type="dcterms:W3CDTF">2019-03-27T08:37:01Z</dcterms:created>
  <dcterms:modified xsi:type="dcterms:W3CDTF">2019-04-23T07:21:37Z</dcterms:modified>
</cp:coreProperties>
</file>