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0200" windowHeight="8565" tabRatio="815" firstSheet="2" activeTab="2"/>
  </bookViews>
  <sheets>
    <sheet name="目录" sheetId="31" r:id="rId1"/>
    <sheet name="1、全区一般公共预算收入表" sheetId="1" r:id="rId2"/>
    <sheet name="2、全区一般公共预算收入支出表" sheetId="27" r:id="rId3"/>
    <sheet name="3、政府性基金收入表" sheetId="11" r:id="rId4"/>
    <sheet name="4、政府性基金支出表" sheetId="12" r:id="rId5"/>
    <sheet name="5、国有资本经营预算收入表" sheetId="16" r:id="rId6"/>
    <sheet name="6、国有资本经营预算支出表" sheetId="17" r:id="rId7"/>
    <sheet name="7、区本级一般公共预算收入表" sheetId="26" r:id="rId8"/>
    <sheet name="8、区本级一般公共预算支出表" sheetId="14" r:id="rId9"/>
    <sheet name="9、区本级一般公共预算支出表（功能科目分类）" sheetId="19" r:id="rId10"/>
    <sheet name="10、区本级一般公共预算基本支出表（经济分类）" sheetId="20" r:id="rId11"/>
    <sheet name="11、一般性转移支付" sheetId="13" r:id="rId12"/>
    <sheet name="12、区本级一般公共预算支出重点项目表" sheetId="21" r:id="rId13"/>
    <sheet name="13、区本级财政拨款“三公”经费预算表" sheetId="23" r:id="rId14"/>
    <sheet name="14、区本级政府性基金预算收入表" sheetId="24" r:id="rId15"/>
    <sheet name="15、区本级政府性基金预算支出表" sheetId="25" r:id="rId16"/>
    <sheet name="16、基金转移支付" sheetId="28" r:id="rId17"/>
    <sheet name="17、区本级国有资本经营预算收入" sheetId="29" r:id="rId18"/>
    <sheet name="18、区本级国有资本经营预算支出" sheetId="30" r:id="rId19"/>
  </sheets>
  <definedNames>
    <definedName name="_xlnm.Print_Area" localSheetId="8">'8、区本级一般公共预算支出表'!#REF!</definedName>
  </definedNames>
  <calcPr calcId="114210"/>
</workbook>
</file>

<file path=xl/calcChain.xml><?xml version="1.0" encoding="utf-8"?>
<calcChain xmlns="http://schemas.openxmlformats.org/spreadsheetml/2006/main">
  <c r="C4" i="19"/>
  <c r="C90"/>
  <c r="C89"/>
  <c r="C256"/>
  <c r="C4" i="27"/>
  <c r="C4" i="14"/>
  <c r="C5" i="19"/>
  <c r="C10"/>
  <c r="C15"/>
  <c r="C23"/>
  <c r="C27"/>
  <c r="C31"/>
  <c r="C39"/>
  <c r="C43"/>
  <c r="C47"/>
  <c r="C50"/>
  <c r="C56"/>
  <c r="C73"/>
  <c r="C76"/>
  <c r="C80"/>
  <c r="C85"/>
  <c r="C24" i="1"/>
  <c r="B24"/>
  <c r="C4"/>
  <c r="B4"/>
  <c r="C111" i="19"/>
  <c r="B36" i="20"/>
  <c r="B5"/>
  <c r="B14"/>
  <c r="B45"/>
  <c r="C12" i="12"/>
  <c r="C10"/>
  <c r="C5"/>
  <c r="C4"/>
  <c r="C10" i="25"/>
  <c r="C12"/>
  <c r="C5"/>
  <c r="C4"/>
  <c r="C19" i="14"/>
  <c r="B4" i="24"/>
  <c r="C243" i="19"/>
  <c r="C242"/>
  <c r="C235"/>
  <c r="C231"/>
  <c r="C214"/>
  <c r="C201"/>
  <c r="C200"/>
  <c r="C195"/>
  <c r="C194"/>
  <c r="C189"/>
  <c r="C183"/>
  <c r="C177"/>
  <c r="C176"/>
  <c r="C167"/>
  <c r="C164"/>
  <c r="C160"/>
  <c r="C157"/>
  <c r="C154"/>
  <c r="C149"/>
  <c r="C138"/>
  <c r="C137"/>
  <c r="C124"/>
  <c r="C123"/>
  <c r="C108"/>
  <c r="C102"/>
  <c r="C97"/>
  <c r="B6" i="11"/>
  <c r="C148" i="19"/>
  <c r="C91"/>
  <c r="C174"/>
  <c r="C213"/>
  <c r="C107"/>
</calcChain>
</file>

<file path=xl/comments1.xml><?xml version="1.0" encoding="utf-8"?>
<comments xmlns="http://schemas.openxmlformats.org/spreadsheetml/2006/main">
  <authors>
    <author>作者</author>
  </authors>
  <commentList>
    <comment ref="B1" authorId="0">
      <text>
        <r>
          <rPr>
            <b/>
            <sz val="9"/>
            <color indexed="81"/>
            <rFont val="宋体"/>
            <charset val="134"/>
          </rPr>
          <t>作者:</t>
        </r>
        <r>
          <rPr>
            <sz val="9"/>
            <color indexed="81"/>
            <rFont val="宋体"/>
            <charset val="134"/>
          </rPr>
          <t xml:space="preserve">
填色的为综合预算</t>
        </r>
      </text>
    </comment>
  </commentList>
</comments>
</file>

<file path=xl/comments2.xml><?xml version="1.0" encoding="utf-8"?>
<comments xmlns="http://schemas.openxmlformats.org/spreadsheetml/2006/main">
  <authors>
    <author>作者</author>
  </authors>
  <commentList>
    <comment ref="B1" authorId="0">
      <text>
        <r>
          <rPr>
            <b/>
            <sz val="9"/>
            <color indexed="81"/>
            <rFont val="宋体"/>
            <charset val="134"/>
          </rPr>
          <t>作者:</t>
        </r>
        <r>
          <rPr>
            <sz val="9"/>
            <color indexed="81"/>
            <rFont val="宋体"/>
            <charset val="134"/>
          </rPr>
          <t xml:space="preserve">
填色的为综合预算</t>
        </r>
      </text>
    </comment>
  </commentList>
</comments>
</file>

<file path=xl/comments3.xml><?xml version="1.0" encoding="utf-8"?>
<comments xmlns="http://schemas.openxmlformats.org/spreadsheetml/2006/main">
  <authors>
    <author>作者</author>
  </authors>
  <commentList>
    <comment ref="A1" authorId="0">
      <text>
        <r>
          <rPr>
            <b/>
            <sz val="9"/>
            <color indexed="81"/>
            <rFont val="宋体"/>
            <charset val="134"/>
          </rPr>
          <t>作者:</t>
        </r>
        <r>
          <rPr>
            <sz val="9"/>
            <color indexed="81"/>
            <rFont val="宋体"/>
            <charset val="134"/>
          </rPr>
          <t xml:space="preserve">
填色的为综合预算</t>
        </r>
      </text>
    </comment>
    <comment ref="A55" authorId="0">
      <text>
        <r>
          <rPr>
            <b/>
            <sz val="9"/>
            <color indexed="81"/>
            <rFont val="宋体"/>
            <charset val="134"/>
          </rPr>
          <t>作者:</t>
        </r>
        <r>
          <rPr>
            <sz val="9"/>
            <color indexed="81"/>
            <rFont val="宋体"/>
            <charset val="134"/>
          </rPr>
          <t xml:space="preserve">
含出国经费</t>
        </r>
        <r>
          <rPr>
            <sz val="9"/>
            <color indexed="81"/>
            <rFont val="Tahoma"/>
            <family val="2"/>
          </rPr>
          <t xml:space="preserve">150
</t>
        </r>
      </text>
    </comment>
    <comment ref="A88" authorId="0">
      <text>
        <r>
          <rPr>
            <b/>
            <sz val="9"/>
            <color indexed="81"/>
            <rFont val="宋体"/>
            <charset val="134"/>
          </rPr>
          <t>作者:</t>
        </r>
        <r>
          <rPr>
            <sz val="9"/>
            <color indexed="81"/>
            <rFont val="宋体"/>
            <charset val="134"/>
          </rPr>
          <t xml:space="preserve">
含维稳专项</t>
        </r>
        <r>
          <rPr>
            <sz val="9"/>
            <color indexed="81"/>
            <rFont val="Tahoma"/>
            <family val="2"/>
          </rPr>
          <t xml:space="preserve">1000
</t>
        </r>
      </text>
    </comment>
    <comment ref="C96" authorId="0">
      <text>
        <r>
          <rPr>
            <b/>
            <sz val="9"/>
            <color indexed="81"/>
            <rFont val="宋体"/>
            <charset val="134"/>
          </rPr>
          <t>作者:</t>
        </r>
        <r>
          <rPr>
            <sz val="9"/>
            <color indexed="81"/>
            <rFont val="宋体"/>
            <charset val="134"/>
          </rPr>
          <t xml:space="preserve">
为民办实事</t>
        </r>
        <r>
          <rPr>
            <sz val="9"/>
            <color indexed="81"/>
            <rFont val="Tahoma"/>
            <family val="2"/>
          </rPr>
          <t xml:space="preserve">100
</t>
        </r>
      </text>
    </comment>
    <comment ref="C116" authorId="0">
      <text>
        <r>
          <rPr>
            <b/>
            <sz val="9"/>
            <color indexed="81"/>
            <rFont val="宋体"/>
            <charset val="134"/>
          </rPr>
          <t>作者:</t>
        </r>
        <r>
          <rPr>
            <sz val="9"/>
            <color indexed="81"/>
            <rFont val="宋体"/>
            <charset val="134"/>
          </rPr>
          <t xml:space="preserve">
为民办实事</t>
        </r>
        <r>
          <rPr>
            <sz val="9"/>
            <color indexed="81"/>
            <rFont val="Tahoma"/>
            <family val="2"/>
          </rPr>
          <t>800</t>
        </r>
      </text>
    </comment>
    <comment ref="C136" authorId="0">
      <text>
        <r>
          <rPr>
            <b/>
            <sz val="9"/>
            <color indexed="81"/>
            <rFont val="宋体"/>
            <charset val="134"/>
          </rPr>
          <t>作者:</t>
        </r>
        <r>
          <rPr>
            <sz val="9"/>
            <color indexed="81"/>
            <rFont val="宋体"/>
            <charset val="134"/>
          </rPr>
          <t xml:space="preserve">
含创新园区专项</t>
        </r>
        <r>
          <rPr>
            <sz val="9"/>
            <color indexed="81"/>
            <rFont val="Tahoma"/>
            <family val="2"/>
          </rPr>
          <t xml:space="preserve">30000
</t>
        </r>
        <r>
          <rPr>
            <sz val="9"/>
            <color indexed="81"/>
            <rFont val="宋体"/>
            <charset val="134"/>
          </rPr>
          <t>智慧城市</t>
        </r>
        <r>
          <rPr>
            <sz val="9"/>
            <color indexed="81"/>
            <rFont val="Tahoma"/>
            <family val="2"/>
          </rPr>
          <t xml:space="preserve">1000
</t>
        </r>
        <r>
          <rPr>
            <sz val="9"/>
            <color indexed="81"/>
            <rFont val="宋体"/>
            <charset val="134"/>
          </rPr>
          <t>产业发展资金</t>
        </r>
        <r>
          <rPr>
            <sz val="9"/>
            <color indexed="81"/>
            <rFont val="Tahoma"/>
            <family val="2"/>
          </rPr>
          <t xml:space="preserve">12000
</t>
        </r>
      </text>
    </comment>
    <comment ref="C141" authorId="0">
      <text>
        <r>
          <rPr>
            <b/>
            <sz val="9"/>
            <color indexed="81"/>
            <rFont val="宋体"/>
            <charset val="134"/>
          </rPr>
          <t>作者:</t>
        </r>
        <r>
          <rPr>
            <sz val="9"/>
            <color indexed="81"/>
            <rFont val="宋体"/>
            <charset val="134"/>
          </rPr>
          <t xml:space="preserve">
为民办实事</t>
        </r>
        <r>
          <rPr>
            <sz val="9"/>
            <color indexed="81"/>
            <rFont val="Tahoma"/>
            <family val="2"/>
          </rPr>
          <t>410</t>
        </r>
      </text>
    </comment>
    <comment ref="C173" authorId="0">
      <text>
        <r>
          <rPr>
            <b/>
            <sz val="9"/>
            <color indexed="81"/>
            <rFont val="宋体"/>
            <charset val="134"/>
          </rPr>
          <t>作者:</t>
        </r>
        <r>
          <rPr>
            <sz val="9"/>
            <color indexed="81"/>
            <rFont val="宋体"/>
            <charset val="134"/>
          </rPr>
          <t xml:space="preserve">
社保补助资金</t>
        </r>
      </text>
    </comment>
    <comment ref="C176" authorId="0">
      <text>
        <r>
          <rPr>
            <b/>
            <sz val="9"/>
            <color indexed="81"/>
            <rFont val="宋体"/>
            <charset val="134"/>
          </rPr>
          <t>作者:</t>
        </r>
        <r>
          <rPr>
            <sz val="9"/>
            <color indexed="81"/>
            <rFont val="宋体"/>
            <charset val="134"/>
          </rPr>
          <t xml:space="preserve">
为民办实事</t>
        </r>
        <r>
          <rPr>
            <sz val="9"/>
            <color indexed="81"/>
            <rFont val="Tahoma"/>
            <family val="2"/>
          </rPr>
          <t>103</t>
        </r>
      </text>
    </comment>
    <comment ref="C188" authorId="0">
      <text>
        <r>
          <rPr>
            <b/>
            <sz val="9"/>
            <color indexed="81"/>
            <rFont val="宋体"/>
            <charset val="134"/>
          </rPr>
          <t>作者:</t>
        </r>
        <r>
          <rPr>
            <sz val="9"/>
            <color indexed="81"/>
            <rFont val="宋体"/>
            <charset val="134"/>
          </rPr>
          <t xml:space="preserve">
为民办实事</t>
        </r>
        <r>
          <rPr>
            <sz val="9"/>
            <color indexed="81"/>
            <rFont val="Tahoma"/>
            <family val="2"/>
          </rPr>
          <t>168</t>
        </r>
      </text>
    </comment>
    <comment ref="C206" authorId="0">
      <text>
        <r>
          <rPr>
            <b/>
            <sz val="9"/>
            <color indexed="81"/>
            <rFont val="宋体"/>
            <charset val="134"/>
          </rPr>
          <t>作者:</t>
        </r>
        <r>
          <rPr>
            <sz val="9"/>
            <color indexed="81"/>
            <rFont val="宋体"/>
            <charset val="134"/>
          </rPr>
          <t xml:space="preserve">
为民办实事</t>
        </r>
        <r>
          <rPr>
            <sz val="9"/>
            <color indexed="81"/>
            <rFont val="Tahoma"/>
            <family val="2"/>
          </rPr>
          <t>527</t>
        </r>
      </text>
    </comment>
    <comment ref="C212" authorId="0">
      <text>
        <r>
          <rPr>
            <b/>
            <sz val="9"/>
            <color indexed="81"/>
            <rFont val="宋体"/>
            <charset val="134"/>
          </rPr>
          <t>作者:</t>
        </r>
        <r>
          <rPr>
            <sz val="9"/>
            <color indexed="81"/>
            <rFont val="宋体"/>
            <charset val="134"/>
          </rPr>
          <t xml:space="preserve">
国有资本收益</t>
        </r>
        <r>
          <rPr>
            <sz val="9"/>
            <color indexed="81"/>
            <rFont val="Tahoma"/>
            <family val="2"/>
          </rPr>
          <t xml:space="preserve">31000
</t>
        </r>
      </text>
    </comment>
    <comment ref="C228" authorId="0">
      <text>
        <r>
          <rPr>
            <b/>
            <sz val="9"/>
            <color indexed="81"/>
            <rFont val="宋体"/>
            <charset val="134"/>
          </rPr>
          <t>作者:</t>
        </r>
        <r>
          <rPr>
            <sz val="9"/>
            <color indexed="81"/>
            <rFont val="宋体"/>
            <charset val="134"/>
          </rPr>
          <t xml:space="preserve">
为民办实事</t>
        </r>
      </text>
    </comment>
  </commentList>
</comments>
</file>

<file path=xl/comments4.xml><?xml version="1.0" encoding="utf-8"?>
<comments xmlns="http://schemas.openxmlformats.org/spreadsheetml/2006/main">
  <authors>
    <author>作者</author>
  </authors>
  <commentList>
    <comment ref="A10" authorId="0">
      <text>
        <r>
          <rPr>
            <b/>
            <sz val="9"/>
            <color indexed="81"/>
            <rFont val="宋体"/>
            <charset val="134"/>
          </rPr>
          <t>作者:</t>
        </r>
        <r>
          <rPr>
            <sz val="9"/>
            <color indexed="81"/>
            <rFont val="宋体"/>
            <charset val="134"/>
          </rPr>
          <t xml:space="preserve">
吴文提供</t>
        </r>
        <r>
          <rPr>
            <sz val="9"/>
            <color indexed="81"/>
            <rFont val="Tahoma"/>
            <family val="2"/>
          </rPr>
          <t xml:space="preserve"> </t>
        </r>
        <r>
          <rPr>
            <sz val="9"/>
            <color indexed="81"/>
            <rFont val="宋体"/>
            <charset val="134"/>
          </rPr>
          <t>包括专项</t>
        </r>
      </text>
    </comment>
  </commentList>
</comments>
</file>

<file path=xl/sharedStrings.xml><?xml version="1.0" encoding="utf-8"?>
<sst xmlns="http://schemas.openxmlformats.org/spreadsheetml/2006/main" count="748" uniqueCount="593">
  <si>
    <t>项       目</t>
  </si>
  <si>
    <t xml:space="preserve">  城乡社区支出</t>
  </si>
  <si>
    <t xml:space="preserve">  资源勘探信息等支出</t>
  </si>
  <si>
    <t>科目编码</t>
  </si>
  <si>
    <t>科目名称</t>
  </si>
  <si>
    <t>金额</t>
  </si>
  <si>
    <t>单位：万元</t>
    <phoneticPr fontId="2" type="noConversion"/>
  </si>
  <si>
    <t>单位：万元</t>
  </si>
  <si>
    <t>项   目</t>
  </si>
  <si>
    <t>本年预算数</t>
  </si>
  <si>
    <t>合  计</t>
  </si>
  <si>
    <t>因公出国（境）费用</t>
  </si>
  <si>
    <t>公务接待费</t>
  </si>
  <si>
    <t>公务用车费</t>
  </si>
  <si>
    <t>其中：（1）公务用车运行维护费</t>
  </si>
  <si>
    <r>
      <t xml:space="preserve">   </t>
    </r>
    <r>
      <rPr>
        <sz val="14"/>
        <color indexed="8"/>
        <rFont val="仿宋_GB2312"/>
        <family val="3"/>
        <charset val="134"/>
      </rPr>
      <t>（2）公务用车购置</t>
    </r>
  </si>
  <si>
    <t>政府性基金预算支出合计</t>
  </si>
  <si>
    <t>2011501</t>
  </si>
  <si>
    <t>2011502</t>
  </si>
  <si>
    <t>2011504</t>
  </si>
  <si>
    <t>2011505</t>
  </si>
  <si>
    <t>2011507</t>
  </si>
  <si>
    <t>2011550</t>
  </si>
  <si>
    <t>会议费</t>
    <phoneticPr fontId="2" type="noConversion"/>
  </si>
  <si>
    <t>培训费</t>
    <phoneticPr fontId="2" type="noConversion"/>
  </si>
  <si>
    <t>注：1、新北区的社保基金由常州市统筹安排，预决算并入常州市社保基金预决算。</t>
    <phoneticPr fontId="2" type="noConversion"/>
  </si>
  <si>
    <t>一般公共预算收入合计</t>
    <phoneticPr fontId="2" type="noConversion"/>
  </si>
  <si>
    <t>上年预算数</t>
    <phoneticPr fontId="2" type="noConversion"/>
  </si>
  <si>
    <r>
      <rPr>
        <b/>
        <sz val="12"/>
        <color indexed="8"/>
        <rFont val="宋体"/>
        <charset val="134"/>
      </rPr>
      <t>科目代码</t>
    </r>
  </si>
  <si>
    <r>
      <rPr>
        <b/>
        <sz val="12"/>
        <color indexed="8"/>
        <rFont val="宋体"/>
        <charset val="134"/>
      </rPr>
      <t>科目名称</t>
    </r>
  </si>
  <si>
    <t>一般公共服务支出</t>
    <phoneticPr fontId="21" type="noConversion"/>
  </si>
  <si>
    <t>2010101</t>
  </si>
  <si>
    <t>2010102</t>
  </si>
  <si>
    <t>2010104</t>
  </si>
  <si>
    <t>2010108</t>
  </si>
  <si>
    <t>政协事务</t>
    <phoneticPr fontId="21" type="noConversion"/>
  </si>
  <si>
    <t>2010201</t>
  </si>
  <si>
    <r>
      <rPr>
        <sz val="12"/>
        <rFont val="宋体"/>
        <charset val="134"/>
      </rPr>
      <t>行政运行</t>
    </r>
  </si>
  <si>
    <t>2010202</t>
  </si>
  <si>
    <r>
      <rPr>
        <sz val="12"/>
        <rFont val="宋体"/>
        <charset val="134"/>
      </rPr>
      <t>一般行政管理事务</t>
    </r>
  </si>
  <si>
    <t>2010206</t>
  </si>
  <si>
    <r>
      <rPr>
        <sz val="12"/>
        <rFont val="宋体"/>
        <charset val="134"/>
      </rPr>
      <t>参政议政</t>
    </r>
  </si>
  <si>
    <t>2010299</t>
  </si>
  <si>
    <r>
      <rPr>
        <sz val="12"/>
        <rFont val="宋体"/>
        <charset val="134"/>
      </rPr>
      <t>其他政协事务支出</t>
    </r>
  </si>
  <si>
    <t>政府办公厅（室）及相关机构事务</t>
    <phoneticPr fontId="21" type="noConversion"/>
  </si>
  <si>
    <t>2010301</t>
  </si>
  <si>
    <t>2010302</t>
  </si>
  <si>
    <t>2010303</t>
  </si>
  <si>
    <r>
      <rPr>
        <sz val="12"/>
        <color indexed="8"/>
        <rFont val="宋体"/>
        <charset val="134"/>
      </rPr>
      <t>机关服务</t>
    </r>
  </si>
  <si>
    <t>2010305</t>
  </si>
  <si>
    <r>
      <rPr>
        <sz val="12"/>
        <color indexed="8"/>
        <rFont val="宋体"/>
        <charset val="134"/>
      </rPr>
      <t>专项业务活动</t>
    </r>
  </si>
  <si>
    <t>2010306</t>
  </si>
  <si>
    <r>
      <rPr>
        <sz val="12"/>
        <rFont val="宋体"/>
        <charset val="134"/>
      </rPr>
      <t>政务公开审批</t>
    </r>
  </si>
  <si>
    <t>2010350</t>
  </si>
  <si>
    <r>
      <rPr>
        <sz val="12"/>
        <color indexed="8"/>
        <rFont val="宋体"/>
        <charset val="134"/>
      </rPr>
      <t>事业运行</t>
    </r>
  </si>
  <si>
    <t>2010399</t>
  </si>
  <si>
    <r>
      <rPr>
        <sz val="12"/>
        <color indexed="8"/>
        <rFont val="宋体"/>
        <charset val="134"/>
      </rPr>
      <t>其他政府办公厅（室）及相关机构事务支出</t>
    </r>
  </si>
  <si>
    <t>发展与改革事务</t>
    <phoneticPr fontId="21" type="noConversion"/>
  </si>
  <si>
    <t>2010401</t>
  </si>
  <si>
    <t>2010450</t>
  </si>
  <si>
    <r>
      <rPr>
        <sz val="12"/>
        <rFont val="宋体"/>
        <charset val="134"/>
      </rPr>
      <t>事业运行</t>
    </r>
  </si>
  <si>
    <t>2010499</t>
  </si>
  <si>
    <r>
      <rPr>
        <sz val="12"/>
        <rFont val="宋体"/>
        <charset val="134"/>
      </rPr>
      <t>其他发展与改革事务支出</t>
    </r>
  </si>
  <si>
    <t>统计信息事务</t>
    <phoneticPr fontId="21" type="noConversion"/>
  </si>
  <si>
    <t>2010508</t>
  </si>
  <si>
    <r>
      <rPr>
        <sz val="12"/>
        <rFont val="宋体"/>
        <charset val="134"/>
      </rPr>
      <t>统计抽样调查</t>
    </r>
  </si>
  <si>
    <t>2010550</t>
  </si>
  <si>
    <t>2010599</t>
  </si>
  <si>
    <r>
      <rPr>
        <sz val="12"/>
        <rFont val="宋体"/>
        <charset val="134"/>
      </rPr>
      <t>其他统计信息事务支出</t>
    </r>
  </si>
  <si>
    <t>财政事务</t>
    <phoneticPr fontId="21" type="noConversion"/>
  </si>
  <si>
    <t>2010601</t>
  </si>
  <si>
    <t>2010602</t>
  </si>
  <si>
    <t>2010607</t>
  </si>
  <si>
    <r>
      <rPr>
        <sz val="12"/>
        <rFont val="宋体"/>
        <charset val="134"/>
      </rPr>
      <t>信息化建设</t>
    </r>
  </si>
  <si>
    <t>2010650</t>
  </si>
  <si>
    <t>2010699</t>
  </si>
  <si>
    <r>
      <rPr>
        <sz val="12"/>
        <color indexed="8"/>
        <rFont val="宋体"/>
        <charset val="134"/>
      </rPr>
      <t>其他财政事务支出</t>
    </r>
  </si>
  <si>
    <t>税收事务</t>
    <phoneticPr fontId="21" type="noConversion"/>
  </si>
  <si>
    <t>其他税收事务支出</t>
    <phoneticPr fontId="21" type="noConversion"/>
  </si>
  <si>
    <t>审计事务</t>
    <phoneticPr fontId="21" type="noConversion"/>
  </si>
  <si>
    <t>2010801</t>
  </si>
  <si>
    <t>2010804</t>
  </si>
  <si>
    <r>
      <rPr>
        <sz val="12"/>
        <rFont val="宋体"/>
        <charset val="134"/>
      </rPr>
      <t>审计业务</t>
    </r>
  </si>
  <si>
    <t>2010850</t>
  </si>
  <si>
    <t>人力资源事务</t>
    <phoneticPr fontId="21" type="noConversion"/>
  </si>
  <si>
    <t>2011001</t>
  </si>
  <si>
    <r>
      <rPr>
        <sz val="12"/>
        <color indexed="8"/>
        <rFont val="宋体"/>
        <charset val="134"/>
      </rPr>
      <t>行政运行</t>
    </r>
  </si>
  <si>
    <t>2011002</t>
  </si>
  <si>
    <t>2011099</t>
  </si>
  <si>
    <r>
      <rPr>
        <sz val="12"/>
        <color indexed="8"/>
        <rFont val="宋体"/>
        <charset val="134"/>
      </rPr>
      <t>其他人力资源事务支出</t>
    </r>
  </si>
  <si>
    <t>纪检监察事务</t>
    <phoneticPr fontId="21" type="noConversion"/>
  </si>
  <si>
    <t>2011101</t>
  </si>
  <si>
    <t>2011199</t>
  </si>
  <si>
    <r>
      <rPr>
        <sz val="12"/>
        <rFont val="宋体"/>
        <charset val="134"/>
      </rPr>
      <t>其他纪检监察事务支出</t>
    </r>
  </si>
  <si>
    <t>商贸事务</t>
    <phoneticPr fontId="21" type="noConversion"/>
  </si>
  <si>
    <t>2011301</t>
  </si>
  <si>
    <t>2011307</t>
  </si>
  <si>
    <r>
      <rPr>
        <sz val="12"/>
        <rFont val="宋体"/>
        <charset val="134"/>
      </rPr>
      <t>国内贸易管理</t>
    </r>
  </si>
  <si>
    <t>2011308</t>
  </si>
  <si>
    <r>
      <rPr>
        <sz val="12"/>
        <rFont val="宋体"/>
        <charset val="134"/>
      </rPr>
      <t>招商引资</t>
    </r>
  </si>
  <si>
    <t>2011350</t>
  </si>
  <si>
    <t>2011399</t>
  </si>
  <si>
    <r>
      <rPr>
        <sz val="12"/>
        <color indexed="8"/>
        <rFont val="宋体"/>
        <charset val="134"/>
      </rPr>
      <t>其他商贸事务支出</t>
    </r>
  </si>
  <si>
    <t>工商行政管理事务</t>
    <phoneticPr fontId="21" type="noConversion"/>
  </si>
  <si>
    <r>
      <rPr>
        <sz val="12"/>
        <rFont val="宋体"/>
        <charset val="134"/>
      </rPr>
      <t>工商行政管理专项</t>
    </r>
  </si>
  <si>
    <r>
      <rPr>
        <sz val="12"/>
        <rFont val="宋体"/>
        <charset val="134"/>
      </rPr>
      <t>执法办案专项</t>
    </r>
  </si>
  <si>
    <t>质量技术监督与检验检疫事务</t>
    <phoneticPr fontId="21" type="noConversion"/>
  </si>
  <si>
    <t>2011799</t>
  </si>
  <si>
    <r>
      <rPr>
        <sz val="12"/>
        <rFont val="宋体"/>
        <charset val="134"/>
      </rPr>
      <t>其他质量技术监督与检验检疫事务支出</t>
    </r>
  </si>
  <si>
    <t>民族事务</t>
    <phoneticPr fontId="21" type="noConversion"/>
  </si>
  <si>
    <t>2012399</t>
  </si>
  <si>
    <r>
      <rPr>
        <sz val="12"/>
        <rFont val="宋体"/>
        <charset val="134"/>
      </rPr>
      <t>其他民族事务支出</t>
    </r>
  </si>
  <si>
    <t>档案事务</t>
    <phoneticPr fontId="21" type="noConversion"/>
  </si>
  <si>
    <t>2012699</t>
  </si>
  <si>
    <r>
      <rPr>
        <sz val="12"/>
        <rFont val="宋体"/>
        <charset val="134"/>
      </rPr>
      <t>其他档案事务支出</t>
    </r>
  </si>
  <si>
    <t>民主党派及工商联事务</t>
    <phoneticPr fontId="21" type="noConversion"/>
  </si>
  <si>
    <t>2012899</t>
  </si>
  <si>
    <r>
      <rPr>
        <sz val="12"/>
        <rFont val="宋体"/>
        <charset val="134"/>
      </rPr>
      <t>其他民主党派及工商联事务支出</t>
    </r>
  </si>
  <si>
    <t>群众团体事务</t>
    <phoneticPr fontId="21" type="noConversion"/>
  </si>
  <si>
    <t>2012901</t>
  </si>
  <si>
    <t>2012999</t>
  </si>
  <si>
    <r>
      <rPr>
        <sz val="12"/>
        <color indexed="8"/>
        <rFont val="宋体"/>
        <charset val="134"/>
      </rPr>
      <t>其他群众团体事务支出</t>
    </r>
  </si>
  <si>
    <t>组织事务</t>
    <phoneticPr fontId="21" type="noConversion"/>
  </si>
  <si>
    <t>2013201</t>
  </si>
  <si>
    <t>2013202</t>
  </si>
  <si>
    <t>2013250</t>
  </si>
  <si>
    <t>宣传事务</t>
    <phoneticPr fontId="21" type="noConversion"/>
  </si>
  <si>
    <t>2013301</t>
  </si>
  <si>
    <t>2013399</t>
  </si>
  <si>
    <r>
      <rPr>
        <sz val="12"/>
        <rFont val="宋体"/>
        <charset val="134"/>
      </rPr>
      <t>其他宣传事务支出</t>
    </r>
  </si>
  <si>
    <t>统战事务</t>
    <phoneticPr fontId="21" type="noConversion"/>
  </si>
  <si>
    <t>2013499</t>
  </si>
  <si>
    <r>
      <rPr>
        <sz val="12"/>
        <rFont val="宋体"/>
        <charset val="134"/>
      </rPr>
      <t>其他统战事务支出</t>
    </r>
  </si>
  <si>
    <r>
      <rPr>
        <b/>
        <sz val="12"/>
        <rFont val="宋体"/>
        <charset val="134"/>
      </rPr>
      <t>其他共产党事务支出</t>
    </r>
  </si>
  <si>
    <t>2013601</t>
  </si>
  <si>
    <t>2013602</t>
  </si>
  <si>
    <t>2013699</t>
  </si>
  <si>
    <r>
      <rPr>
        <sz val="12"/>
        <rFont val="宋体"/>
        <charset val="134"/>
      </rPr>
      <t>其他共产党事务支出</t>
    </r>
  </si>
  <si>
    <r>
      <rPr>
        <b/>
        <sz val="12"/>
        <color indexed="8"/>
        <rFont val="宋体"/>
        <charset val="134"/>
      </rPr>
      <t>其他一般公共服务支出</t>
    </r>
  </si>
  <si>
    <t>2019999</t>
  </si>
  <si>
    <r>
      <rPr>
        <sz val="12"/>
        <color indexed="8"/>
        <rFont val="宋体"/>
        <charset val="134"/>
      </rPr>
      <t>其他一般公共服务支出</t>
    </r>
  </si>
  <si>
    <t>公共安全支出</t>
    <phoneticPr fontId="21" type="noConversion"/>
  </si>
  <si>
    <t>武装警察</t>
    <phoneticPr fontId="21" type="noConversion"/>
  </si>
  <si>
    <t>边防</t>
    <phoneticPr fontId="21" type="noConversion"/>
  </si>
  <si>
    <t>消防</t>
    <phoneticPr fontId="21" type="noConversion"/>
  </si>
  <si>
    <t>公安</t>
    <phoneticPr fontId="21" type="noConversion"/>
  </si>
  <si>
    <t>其他公安支出</t>
    <phoneticPr fontId="21" type="noConversion"/>
  </si>
  <si>
    <t>检察</t>
    <phoneticPr fontId="21" type="noConversion"/>
  </si>
  <si>
    <t>2040401</t>
  </si>
  <si>
    <t>2040404</t>
  </si>
  <si>
    <r>
      <rPr>
        <sz val="12"/>
        <rFont val="宋体"/>
        <charset val="134"/>
      </rPr>
      <t>查办和预防职务犯罪</t>
    </r>
  </si>
  <si>
    <t>2040450</t>
  </si>
  <si>
    <t>2040499</t>
  </si>
  <si>
    <r>
      <rPr>
        <sz val="12"/>
        <rFont val="宋体"/>
        <charset val="134"/>
      </rPr>
      <t>其他检察支出</t>
    </r>
  </si>
  <si>
    <t>法院</t>
    <phoneticPr fontId="21" type="noConversion"/>
  </si>
  <si>
    <t>2040501</t>
  </si>
  <si>
    <t>2040504</t>
  </si>
  <si>
    <r>
      <rPr>
        <sz val="12"/>
        <rFont val="宋体"/>
        <charset val="134"/>
      </rPr>
      <t>案件审判</t>
    </r>
  </si>
  <si>
    <t>2040550</t>
  </si>
  <si>
    <t>2040599</t>
  </si>
  <si>
    <r>
      <rPr>
        <sz val="12"/>
        <rFont val="宋体"/>
        <charset val="134"/>
      </rPr>
      <t>其他法院支出</t>
    </r>
  </si>
  <si>
    <t>教育支出</t>
    <phoneticPr fontId="21" type="noConversion"/>
  </si>
  <si>
    <t>教育管理事务</t>
    <phoneticPr fontId="21" type="noConversion"/>
  </si>
  <si>
    <t>2050101</t>
  </si>
  <si>
    <t>2050199</t>
  </si>
  <si>
    <r>
      <rPr>
        <sz val="12"/>
        <color indexed="8"/>
        <rFont val="宋体"/>
        <charset val="134"/>
      </rPr>
      <t>其他教育管理事务支出</t>
    </r>
  </si>
  <si>
    <t>普通教育</t>
    <phoneticPr fontId="21" type="noConversion"/>
  </si>
  <si>
    <t>2050203</t>
  </si>
  <si>
    <r>
      <rPr>
        <sz val="12"/>
        <rFont val="宋体"/>
        <charset val="134"/>
      </rPr>
      <t>初中教育</t>
    </r>
  </si>
  <si>
    <t>2050204</t>
  </si>
  <si>
    <r>
      <rPr>
        <sz val="12"/>
        <rFont val="宋体"/>
        <charset val="134"/>
      </rPr>
      <t>高中教育</t>
    </r>
  </si>
  <si>
    <t>2050299</t>
  </si>
  <si>
    <r>
      <rPr>
        <sz val="12"/>
        <rFont val="宋体"/>
        <charset val="134"/>
      </rPr>
      <t>其他普通教育支出</t>
    </r>
  </si>
  <si>
    <t>成人教育</t>
    <phoneticPr fontId="21" type="noConversion"/>
  </si>
  <si>
    <t>2050499</t>
  </si>
  <si>
    <r>
      <rPr>
        <sz val="12"/>
        <rFont val="宋体"/>
        <charset val="134"/>
      </rPr>
      <t>其他成人教育支出</t>
    </r>
  </si>
  <si>
    <t>进修及培训</t>
    <phoneticPr fontId="21" type="noConversion"/>
  </si>
  <si>
    <t>2050801</t>
  </si>
  <si>
    <r>
      <rPr>
        <sz val="12"/>
        <color indexed="8"/>
        <rFont val="宋体"/>
        <charset val="134"/>
      </rPr>
      <t>教师进修</t>
    </r>
  </si>
  <si>
    <t>教育费附加安排的支出</t>
    <phoneticPr fontId="21" type="noConversion"/>
  </si>
  <si>
    <t>2050999</t>
  </si>
  <si>
    <r>
      <rPr>
        <sz val="12"/>
        <rFont val="宋体"/>
        <charset val="134"/>
      </rPr>
      <t>其他教育费附加安排的支出</t>
    </r>
  </si>
  <si>
    <t>科学技术支出</t>
    <phoneticPr fontId="21" type="noConversion"/>
  </si>
  <si>
    <t>科学技术管理事务</t>
    <phoneticPr fontId="21" type="noConversion"/>
  </si>
  <si>
    <t>2060101</t>
  </si>
  <si>
    <t>2060199</t>
  </si>
  <si>
    <r>
      <rPr>
        <sz val="12"/>
        <rFont val="宋体"/>
        <charset val="134"/>
      </rPr>
      <t>其他科学技术管理事务支出</t>
    </r>
  </si>
  <si>
    <t>技术研究与开发</t>
    <phoneticPr fontId="21" type="noConversion"/>
  </si>
  <si>
    <t>2060403</t>
  </si>
  <si>
    <r>
      <rPr>
        <sz val="12"/>
        <rFont val="宋体"/>
        <charset val="134"/>
      </rPr>
      <t>产业技术研究与开发</t>
    </r>
  </si>
  <si>
    <t>科学条件与服务</t>
    <phoneticPr fontId="21" type="noConversion"/>
  </si>
  <si>
    <t>2060599</t>
  </si>
  <si>
    <r>
      <rPr>
        <sz val="12"/>
        <rFont val="宋体"/>
        <charset val="134"/>
      </rPr>
      <t>其他科技条件与服务支出</t>
    </r>
  </si>
  <si>
    <t>科学技术与普及</t>
    <phoneticPr fontId="21" type="noConversion"/>
  </si>
  <si>
    <t>2060702</t>
  </si>
  <si>
    <r>
      <rPr>
        <sz val="12"/>
        <rFont val="宋体"/>
        <charset val="134"/>
      </rPr>
      <t>科普活动</t>
    </r>
  </si>
  <si>
    <t>科技交流与合作</t>
    <phoneticPr fontId="21" type="noConversion"/>
  </si>
  <si>
    <t>2060801</t>
  </si>
  <si>
    <r>
      <rPr>
        <sz val="12"/>
        <rFont val="宋体"/>
        <charset val="134"/>
      </rPr>
      <t>国际交流与合作</t>
    </r>
  </si>
  <si>
    <r>
      <rPr>
        <b/>
        <sz val="12"/>
        <color indexed="8"/>
        <rFont val="宋体"/>
        <charset val="134"/>
      </rPr>
      <t>其他科学技术支出</t>
    </r>
  </si>
  <si>
    <t>2069999</t>
  </si>
  <si>
    <r>
      <rPr>
        <sz val="12"/>
        <color indexed="8"/>
        <rFont val="宋体"/>
        <charset val="134"/>
      </rPr>
      <t>其他科学技术支出</t>
    </r>
  </si>
  <si>
    <t>文化体育与传媒支出</t>
    <phoneticPr fontId="21" type="noConversion"/>
  </si>
  <si>
    <t>文化</t>
    <phoneticPr fontId="21" type="noConversion"/>
  </si>
  <si>
    <t>2070102</t>
  </si>
  <si>
    <t>2070104</t>
  </si>
  <si>
    <r>
      <rPr>
        <sz val="12"/>
        <rFont val="宋体"/>
        <charset val="134"/>
      </rPr>
      <t>图书馆</t>
    </r>
  </si>
  <si>
    <t>2070199</t>
  </si>
  <si>
    <r>
      <rPr>
        <sz val="12"/>
        <rFont val="宋体"/>
        <charset val="134"/>
      </rPr>
      <t>其他文化支出</t>
    </r>
  </si>
  <si>
    <t>文物</t>
    <phoneticPr fontId="21" type="noConversion"/>
  </si>
  <si>
    <t>2070299</t>
  </si>
  <si>
    <r>
      <rPr>
        <sz val="12"/>
        <rFont val="宋体"/>
        <charset val="134"/>
      </rPr>
      <t>其他文物支出</t>
    </r>
  </si>
  <si>
    <t>体育</t>
    <phoneticPr fontId="21" type="noConversion"/>
  </si>
  <si>
    <t>2070399</t>
  </si>
  <si>
    <r>
      <rPr>
        <sz val="12"/>
        <rFont val="宋体"/>
        <charset val="134"/>
      </rPr>
      <t>其他体育支出</t>
    </r>
  </si>
  <si>
    <t>新闻出版广播影视</t>
    <phoneticPr fontId="21" type="noConversion"/>
  </si>
  <si>
    <t>其他新闻出版广播影视支出</t>
    <phoneticPr fontId="21" type="noConversion"/>
  </si>
  <si>
    <t>社会保障和就业支出</t>
    <phoneticPr fontId="21" type="noConversion"/>
  </si>
  <si>
    <t>人力资源和社会保障管理事务</t>
    <phoneticPr fontId="21" type="noConversion"/>
  </si>
  <si>
    <t>2080105</t>
  </si>
  <si>
    <r>
      <rPr>
        <sz val="12"/>
        <rFont val="宋体"/>
        <charset val="134"/>
      </rPr>
      <t>劳动保障监察</t>
    </r>
  </si>
  <si>
    <t>2080109</t>
  </si>
  <si>
    <r>
      <rPr>
        <sz val="12"/>
        <rFont val="宋体"/>
        <charset val="134"/>
      </rPr>
      <t>社会保险经办机构</t>
    </r>
  </si>
  <si>
    <t>2080112</t>
  </si>
  <si>
    <r>
      <rPr>
        <sz val="12"/>
        <rFont val="宋体"/>
        <charset val="134"/>
      </rPr>
      <t>劳动人事争议调解仲裁</t>
    </r>
  </si>
  <si>
    <t>2080199</t>
  </si>
  <si>
    <r>
      <rPr>
        <sz val="12"/>
        <color indexed="8"/>
        <rFont val="宋体"/>
        <charset val="134"/>
      </rPr>
      <t>其他人力资源和社会保障管理事务支出</t>
    </r>
  </si>
  <si>
    <t>民政管理事务</t>
    <phoneticPr fontId="21" type="noConversion"/>
  </si>
  <si>
    <t>2080205</t>
  </si>
  <si>
    <r>
      <rPr>
        <sz val="12"/>
        <rFont val="宋体"/>
        <charset val="134"/>
      </rPr>
      <t>老龄事务</t>
    </r>
  </si>
  <si>
    <t>2080299</t>
  </si>
  <si>
    <r>
      <rPr>
        <sz val="12"/>
        <rFont val="宋体"/>
        <charset val="134"/>
      </rPr>
      <t>其他民政管理事务支出</t>
    </r>
  </si>
  <si>
    <t>行政事业单位离退休</t>
    <phoneticPr fontId="21" type="noConversion"/>
  </si>
  <si>
    <t>2080505</t>
  </si>
  <si>
    <r>
      <rPr>
        <sz val="12"/>
        <rFont val="宋体"/>
        <charset val="134"/>
      </rPr>
      <t>机关事业单位基本养老保险缴费支出</t>
    </r>
  </si>
  <si>
    <t>2080599</t>
  </si>
  <si>
    <r>
      <rPr>
        <sz val="12"/>
        <rFont val="宋体"/>
        <charset val="134"/>
      </rPr>
      <t>其他行政事业单位离退休支出</t>
    </r>
  </si>
  <si>
    <t>就业补助</t>
    <phoneticPr fontId="21" type="noConversion"/>
  </si>
  <si>
    <t>2080799</t>
  </si>
  <si>
    <r>
      <rPr>
        <sz val="12"/>
        <rFont val="宋体"/>
        <charset val="134"/>
      </rPr>
      <t>其他就业补助支出</t>
    </r>
  </si>
  <si>
    <t>抚恤</t>
    <phoneticPr fontId="21" type="noConversion"/>
  </si>
  <si>
    <t>2080899</t>
  </si>
  <si>
    <r>
      <rPr>
        <sz val="12"/>
        <rFont val="宋体"/>
        <charset val="134"/>
      </rPr>
      <t>其他优抚支出</t>
    </r>
  </si>
  <si>
    <t>社会福利</t>
    <phoneticPr fontId="21" type="noConversion"/>
  </si>
  <si>
    <t>2081005</t>
  </si>
  <si>
    <r>
      <rPr>
        <sz val="12"/>
        <rFont val="宋体"/>
        <charset val="134"/>
      </rPr>
      <t>社会福利事业单位</t>
    </r>
  </si>
  <si>
    <t>2081099</t>
  </si>
  <si>
    <r>
      <rPr>
        <sz val="12"/>
        <rFont val="宋体"/>
        <charset val="134"/>
      </rPr>
      <t>其他社会福利支出</t>
    </r>
  </si>
  <si>
    <t>残疾人事业</t>
    <phoneticPr fontId="21" type="noConversion"/>
  </si>
  <si>
    <t>2081101</t>
  </si>
  <si>
    <t>2081199</t>
  </si>
  <si>
    <r>
      <rPr>
        <sz val="12"/>
        <rFont val="宋体"/>
        <charset val="134"/>
      </rPr>
      <t>其他残疾人事业支出</t>
    </r>
  </si>
  <si>
    <t>社会求助</t>
  </si>
  <si>
    <t>2082501</t>
  </si>
  <si>
    <r>
      <rPr>
        <sz val="12"/>
        <rFont val="宋体"/>
        <charset val="134"/>
      </rPr>
      <t>其他城市生活救助</t>
    </r>
  </si>
  <si>
    <r>
      <rPr>
        <b/>
        <sz val="12"/>
        <rFont val="宋体"/>
        <charset val="134"/>
      </rPr>
      <t>其他社会保障和就业支出</t>
    </r>
  </si>
  <si>
    <t>2089901</t>
  </si>
  <si>
    <r>
      <rPr>
        <sz val="12"/>
        <rFont val="宋体"/>
        <charset val="134"/>
      </rPr>
      <t>其他社会保障和就业支出</t>
    </r>
  </si>
  <si>
    <t>医疗卫生与计划生育支出</t>
    <phoneticPr fontId="21" type="noConversion"/>
  </si>
  <si>
    <t>基层医疗卫生机构</t>
    <phoneticPr fontId="21" type="noConversion"/>
  </si>
  <si>
    <t>2100302</t>
  </si>
  <si>
    <r>
      <rPr>
        <sz val="12"/>
        <rFont val="宋体"/>
        <charset val="134"/>
      </rPr>
      <t>乡镇卫生院</t>
    </r>
  </si>
  <si>
    <t>公共卫生</t>
    <phoneticPr fontId="21" type="noConversion"/>
  </si>
  <si>
    <t>2100401</t>
  </si>
  <si>
    <r>
      <rPr>
        <sz val="12"/>
        <rFont val="宋体"/>
        <charset val="134"/>
      </rPr>
      <t>疾病预防控制机构</t>
    </r>
  </si>
  <si>
    <t>2100402</t>
  </si>
  <si>
    <r>
      <rPr>
        <sz val="12"/>
        <rFont val="宋体"/>
        <charset val="134"/>
      </rPr>
      <t>卫生监督机构</t>
    </r>
  </si>
  <si>
    <t>2100403</t>
  </si>
  <si>
    <r>
      <rPr>
        <sz val="12"/>
        <rFont val="宋体"/>
        <charset val="134"/>
      </rPr>
      <t>妇幼保健机构</t>
    </r>
  </si>
  <si>
    <t>2100408</t>
  </si>
  <si>
    <r>
      <rPr>
        <sz val="12"/>
        <rFont val="宋体"/>
        <charset val="134"/>
      </rPr>
      <t>基本公共卫生服务</t>
    </r>
  </si>
  <si>
    <t>2100409</t>
  </si>
  <si>
    <r>
      <rPr>
        <sz val="12"/>
        <rFont val="宋体"/>
        <charset val="134"/>
      </rPr>
      <t>重大公共卫生专项</t>
    </r>
  </si>
  <si>
    <t>计划生育事务</t>
    <phoneticPr fontId="21" type="noConversion"/>
  </si>
  <si>
    <t>2100716</t>
  </si>
  <si>
    <r>
      <rPr>
        <sz val="12"/>
        <rFont val="宋体"/>
        <charset val="134"/>
      </rPr>
      <t>计划生育机构</t>
    </r>
  </si>
  <si>
    <t>2100717</t>
  </si>
  <si>
    <r>
      <rPr>
        <sz val="12"/>
        <rFont val="宋体"/>
        <charset val="134"/>
      </rPr>
      <t>计划生育服务</t>
    </r>
  </si>
  <si>
    <t>2100799</t>
  </si>
  <si>
    <r>
      <rPr>
        <sz val="12"/>
        <rFont val="宋体"/>
        <charset val="134"/>
      </rPr>
      <t>其他计划生育事务支出</t>
    </r>
  </si>
  <si>
    <t>食品和药品监督管理事务</t>
    <phoneticPr fontId="21" type="noConversion"/>
  </si>
  <si>
    <t>2101099</t>
  </si>
  <si>
    <r>
      <rPr>
        <sz val="12"/>
        <rFont val="宋体"/>
        <charset val="134"/>
      </rPr>
      <t>其他食品和药品监督管理事务支出</t>
    </r>
  </si>
  <si>
    <t>行政事业单位医疗</t>
    <phoneticPr fontId="21" type="noConversion"/>
  </si>
  <si>
    <r>
      <rPr>
        <sz val="12"/>
        <color indexed="8"/>
        <rFont val="宋体"/>
        <charset val="134"/>
      </rPr>
      <t>行政单位医疗</t>
    </r>
  </si>
  <si>
    <r>
      <rPr>
        <sz val="12"/>
        <color indexed="8"/>
        <rFont val="宋体"/>
        <charset val="134"/>
      </rPr>
      <t>事业单位医疗</t>
    </r>
  </si>
  <si>
    <r>
      <rPr>
        <b/>
        <sz val="12"/>
        <color indexed="8"/>
        <rFont val="宋体"/>
        <charset val="134"/>
      </rPr>
      <t>其他医疗卫生与计划生育支出</t>
    </r>
  </si>
  <si>
    <t>2109901</t>
  </si>
  <si>
    <r>
      <rPr>
        <sz val="12"/>
        <color indexed="8"/>
        <rFont val="宋体"/>
        <charset val="134"/>
      </rPr>
      <t>其他医疗卫生与计划生育支出</t>
    </r>
  </si>
  <si>
    <t>节能环保支出</t>
    <phoneticPr fontId="21" type="noConversion"/>
  </si>
  <si>
    <t>环境保护管理事务</t>
    <phoneticPr fontId="21" type="noConversion"/>
  </si>
  <si>
    <t>2110101</t>
  </si>
  <si>
    <t>2110199</t>
  </si>
  <si>
    <r>
      <rPr>
        <sz val="12"/>
        <color indexed="8"/>
        <rFont val="宋体"/>
        <charset val="134"/>
      </rPr>
      <t>其他环境保护管理事务支出</t>
    </r>
  </si>
  <si>
    <t>污染防治</t>
    <phoneticPr fontId="21" type="noConversion"/>
  </si>
  <si>
    <t>2110307</t>
  </si>
  <si>
    <r>
      <rPr>
        <sz val="12"/>
        <rFont val="宋体"/>
        <charset val="134"/>
      </rPr>
      <t>排污费安排的支出</t>
    </r>
  </si>
  <si>
    <t>城乡社区事务</t>
    <phoneticPr fontId="21" type="noConversion"/>
  </si>
  <si>
    <t>城乡社区管理事务</t>
    <phoneticPr fontId="21" type="noConversion"/>
  </si>
  <si>
    <t>2120101</t>
  </si>
  <si>
    <t>2120104</t>
  </si>
  <si>
    <r>
      <rPr>
        <sz val="12"/>
        <rFont val="宋体"/>
        <charset val="134"/>
      </rPr>
      <t>城管执法</t>
    </r>
  </si>
  <si>
    <t>2120199</t>
  </si>
  <si>
    <r>
      <rPr>
        <sz val="12"/>
        <rFont val="宋体"/>
        <charset val="134"/>
      </rPr>
      <t>其他城乡社区管理事务支出</t>
    </r>
  </si>
  <si>
    <t>城乡社区公共设施</t>
    <phoneticPr fontId="21" type="noConversion"/>
  </si>
  <si>
    <t>2120399</t>
  </si>
  <si>
    <r>
      <rPr>
        <sz val="12"/>
        <rFont val="宋体"/>
        <charset val="134"/>
      </rPr>
      <t>其他城乡社区公共设施支出</t>
    </r>
  </si>
  <si>
    <r>
      <rPr>
        <b/>
        <sz val="12"/>
        <color indexed="8"/>
        <rFont val="宋体"/>
        <charset val="134"/>
      </rPr>
      <t>城乡社区环境卫生</t>
    </r>
  </si>
  <si>
    <t>2120501</t>
  </si>
  <si>
    <r>
      <rPr>
        <sz val="12"/>
        <color indexed="8"/>
        <rFont val="宋体"/>
        <charset val="134"/>
      </rPr>
      <t>城乡社区环境卫生</t>
    </r>
  </si>
  <si>
    <r>
      <rPr>
        <b/>
        <sz val="12"/>
        <color indexed="8"/>
        <rFont val="宋体"/>
        <charset val="134"/>
      </rPr>
      <t>建设市场管理与监督</t>
    </r>
  </si>
  <si>
    <t>2120601</t>
  </si>
  <si>
    <r>
      <rPr>
        <sz val="12"/>
        <color indexed="8"/>
        <rFont val="宋体"/>
        <charset val="134"/>
      </rPr>
      <t>建设市场管理与监督</t>
    </r>
  </si>
  <si>
    <r>
      <rPr>
        <b/>
        <sz val="12"/>
        <color indexed="8"/>
        <rFont val="宋体"/>
        <charset val="134"/>
      </rPr>
      <t>其他城乡社区支出</t>
    </r>
  </si>
  <si>
    <t>2129999</t>
  </si>
  <si>
    <r>
      <rPr>
        <sz val="12"/>
        <color indexed="8"/>
        <rFont val="宋体"/>
        <charset val="134"/>
      </rPr>
      <t>其他城乡社区支出</t>
    </r>
  </si>
  <si>
    <t>农林水支出</t>
    <phoneticPr fontId="21" type="noConversion"/>
  </si>
  <si>
    <t>农业</t>
    <phoneticPr fontId="21" type="noConversion"/>
  </si>
  <si>
    <t>2130101</t>
  </si>
  <si>
    <t>2130104</t>
  </si>
  <si>
    <t>2130106</t>
  </si>
  <si>
    <r>
      <rPr>
        <sz val="12"/>
        <color indexed="8"/>
        <rFont val="宋体"/>
        <charset val="134"/>
      </rPr>
      <t>科技转化与推广服务</t>
    </r>
  </si>
  <si>
    <t>2130108</t>
  </si>
  <si>
    <r>
      <rPr>
        <sz val="12"/>
        <color indexed="8"/>
        <rFont val="宋体"/>
        <charset val="134"/>
      </rPr>
      <t>病虫害控制</t>
    </r>
  </si>
  <si>
    <t>2130109</t>
  </si>
  <si>
    <r>
      <rPr>
        <sz val="12"/>
        <rFont val="宋体"/>
        <charset val="134"/>
      </rPr>
      <t>农产品质量安全</t>
    </r>
  </si>
  <si>
    <t>2130110</t>
  </si>
  <si>
    <r>
      <rPr>
        <sz val="12"/>
        <rFont val="宋体"/>
        <charset val="134"/>
      </rPr>
      <t>执法监管</t>
    </r>
  </si>
  <si>
    <t>2130122</t>
  </si>
  <si>
    <r>
      <rPr>
        <sz val="12"/>
        <rFont val="宋体"/>
        <charset val="134"/>
      </rPr>
      <t>农业生产支持补贴</t>
    </r>
  </si>
  <si>
    <t>2130124</t>
  </si>
  <si>
    <r>
      <rPr>
        <sz val="12"/>
        <rFont val="宋体"/>
        <charset val="134"/>
      </rPr>
      <t>农业组织化与产业化经营</t>
    </r>
  </si>
  <si>
    <t>2130125</t>
  </si>
  <si>
    <r>
      <rPr>
        <sz val="12"/>
        <rFont val="宋体"/>
        <charset val="134"/>
      </rPr>
      <t>农产品加工与促销</t>
    </r>
  </si>
  <si>
    <t>2130126</t>
  </si>
  <si>
    <r>
      <rPr>
        <sz val="12"/>
        <rFont val="宋体"/>
        <charset val="134"/>
      </rPr>
      <t>农村公益事业</t>
    </r>
  </si>
  <si>
    <t>2130135</t>
  </si>
  <si>
    <r>
      <rPr>
        <sz val="12"/>
        <rFont val="宋体"/>
        <charset val="134"/>
      </rPr>
      <t>农业资源保护修复与利用</t>
    </r>
  </si>
  <si>
    <t>2130142</t>
  </si>
  <si>
    <r>
      <rPr>
        <sz val="12"/>
        <rFont val="宋体"/>
        <charset val="134"/>
      </rPr>
      <t>农村道路建设</t>
    </r>
  </si>
  <si>
    <t>2130148</t>
  </si>
  <si>
    <r>
      <rPr>
        <sz val="12"/>
        <rFont val="宋体"/>
        <charset val="134"/>
      </rPr>
      <t>成品油价格改革对渔业的补贴</t>
    </r>
  </si>
  <si>
    <t>其他农业支出</t>
    <phoneticPr fontId="21" type="noConversion"/>
  </si>
  <si>
    <t>林业</t>
    <phoneticPr fontId="21" type="noConversion"/>
  </si>
  <si>
    <t>2130205</t>
  </si>
  <si>
    <r>
      <rPr>
        <sz val="12"/>
        <rFont val="宋体"/>
        <charset val="134"/>
      </rPr>
      <t>森林培育</t>
    </r>
  </si>
  <si>
    <t>水利</t>
    <phoneticPr fontId="21" type="noConversion"/>
  </si>
  <si>
    <t>2130306</t>
  </si>
  <si>
    <r>
      <rPr>
        <sz val="12"/>
        <color indexed="8"/>
        <rFont val="宋体"/>
        <charset val="134"/>
      </rPr>
      <t>水利工程运行与维护</t>
    </r>
  </si>
  <si>
    <t>2130314</t>
  </si>
  <si>
    <r>
      <rPr>
        <sz val="12"/>
        <color indexed="8"/>
        <rFont val="宋体"/>
        <charset val="134"/>
      </rPr>
      <t>防汛</t>
    </r>
  </si>
  <si>
    <t>2130399</t>
  </si>
  <si>
    <r>
      <rPr>
        <sz val="12"/>
        <rFont val="宋体"/>
        <charset val="134"/>
      </rPr>
      <t>其他水利支出</t>
    </r>
  </si>
  <si>
    <t>农村综合改革</t>
    <phoneticPr fontId="21" type="noConversion"/>
  </si>
  <si>
    <t>2130701</t>
  </si>
  <si>
    <r>
      <rPr>
        <sz val="12"/>
        <rFont val="宋体"/>
        <charset val="134"/>
      </rPr>
      <t>对村级一事一议的补助</t>
    </r>
  </si>
  <si>
    <t>2130706</t>
  </si>
  <si>
    <r>
      <rPr>
        <sz val="12"/>
        <rFont val="宋体"/>
        <charset val="134"/>
      </rPr>
      <t>对村集体经济组织的补助</t>
    </r>
  </si>
  <si>
    <t>普惠金融发展支出</t>
    <phoneticPr fontId="21" type="noConversion"/>
  </si>
  <si>
    <t>2130803</t>
  </si>
  <si>
    <r>
      <rPr>
        <sz val="12"/>
        <rFont val="宋体"/>
        <charset val="134"/>
      </rPr>
      <t>农业保险保费补贴</t>
    </r>
  </si>
  <si>
    <t>其他农林水支出</t>
    <phoneticPr fontId="21" type="noConversion"/>
  </si>
  <si>
    <t>2139999</t>
  </si>
  <si>
    <r>
      <rPr>
        <sz val="12"/>
        <color indexed="8"/>
        <rFont val="宋体"/>
        <charset val="134"/>
      </rPr>
      <t>其他农林水支出</t>
    </r>
  </si>
  <si>
    <t>资源勘探信息等支出</t>
    <phoneticPr fontId="21" type="noConversion"/>
  </si>
  <si>
    <t>安全生产监管</t>
    <phoneticPr fontId="21" type="noConversion"/>
  </si>
  <si>
    <t>2150601</t>
  </si>
  <si>
    <t>2150605</t>
  </si>
  <si>
    <r>
      <rPr>
        <sz val="12"/>
        <rFont val="宋体"/>
        <charset val="134"/>
      </rPr>
      <t>安全监管监察专项</t>
    </r>
  </si>
  <si>
    <t>2150699</t>
  </si>
  <si>
    <r>
      <rPr>
        <sz val="12"/>
        <rFont val="宋体"/>
        <charset val="134"/>
      </rPr>
      <t>其他安全生产监管支出</t>
    </r>
  </si>
  <si>
    <t>援助其他地区支出</t>
    <phoneticPr fontId="21" type="noConversion"/>
  </si>
  <si>
    <t>其他支出</t>
    <phoneticPr fontId="21" type="noConversion"/>
  </si>
  <si>
    <t>住房保障支出</t>
    <phoneticPr fontId="21" type="noConversion"/>
  </si>
  <si>
    <t>住房改革支出</t>
    <phoneticPr fontId="21" type="noConversion"/>
  </si>
  <si>
    <t>2210201</t>
  </si>
  <si>
    <r>
      <rPr>
        <sz val="12"/>
        <color indexed="8"/>
        <rFont val="宋体"/>
        <charset val="134"/>
      </rPr>
      <t>住房公积金</t>
    </r>
  </si>
  <si>
    <t>预备费</t>
    <phoneticPr fontId="21" type="noConversion"/>
  </si>
  <si>
    <t>债务付息支出</t>
    <phoneticPr fontId="21" type="noConversion"/>
  </si>
  <si>
    <t>合计</t>
    <phoneticPr fontId="21" type="noConversion"/>
  </si>
  <si>
    <t>单位：万元</t>
    <phoneticPr fontId="13" type="noConversion"/>
  </si>
  <si>
    <t>项目名称</t>
    <phoneticPr fontId="13" type="noConversion"/>
  </si>
  <si>
    <t>人大事务</t>
    <phoneticPr fontId="21" type="noConversion"/>
  </si>
  <si>
    <r>
      <rPr>
        <sz val="12"/>
        <color indexed="8"/>
        <rFont val="宋体"/>
        <charset val="134"/>
      </rPr>
      <t>一般行政管理事务</t>
    </r>
  </si>
  <si>
    <r>
      <rPr>
        <sz val="12"/>
        <rFont val="宋体"/>
        <charset val="134"/>
      </rPr>
      <t>人大会议</t>
    </r>
  </si>
  <si>
    <r>
      <rPr>
        <sz val="12"/>
        <rFont val="宋体"/>
        <charset val="134"/>
      </rPr>
      <t>代表工作</t>
    </r>
  </si>
  <si>
    <t>（按功能科目分类）</t>
    <phoneticPr fontId="21" type="noConversion"/>
  </si>
  <si>
    <t>（按经济科目分类）</t>
  </si>
  <si>
    <t/>
  </si>
  <si>
    <t>金额单位:万元</t>
  </si>
  <si>
    <t>支 出 科 目</t>
  </si>
  <si>
    <r>
      <t xml:space="preserve"> </t>
    </r>
    <r>
      <rPr>
        <sz val="12"/>
        <rFont val="宋体"/>
        <charset val="134"/>
      </rPr>
      <t xml:space="preserve">  </t>
    </r>
    <r>
      <rPr>
        <sz val="12"/>
        <rFont val="宋体"/>
        <charset val="134"/>
      </rPr>
      <t>基本工资</t>
    </r>
    <phoneticPr fontId="13" type="noConversion"/>
  </si>
  <si>
    <r>
      <t xml:space="preserve"> </t>
    </r>
    <r>
      <rPr>
        <sz val="12"/>
        <rFont val="宋体"/>
        <charset val="134"/>
      </rPr>
      <t xml:space="preserve">  </t>
    </r>
    <r>
      <rPr>
        <sz val="12"/>
        <rFont val="宋体"/>
        <charset val="134"/>
      </rPr>
      <t>津贴补贴</t>
    </r>
    <phoneticPr fontId="13" type="noConversion"/>
  </si>
  <si>
    <r>
      <t xml:space="preserve"> </t>
    </r>
    <r>
      <rPr>
        <sz val="12"/>
        <rFont val="宋体"/>
        <charset val="134"/>
      </rPr>
      <t xml:space="preserve">  </t>
    </r>
    <r>
      <rPr>
        <sz val="12"/>
        <rFont val="宋体"/>
        <charset val="134"/>
      </rPr>
      <t>奖金</t>
    </r>
    <phoneticPr fontId="13" type="noConversion"/>
  </si>
  <si>
    <r>
      <t xml:space="preserve"> </t>
    </r>
    <r>
      <rPr>
        <sz val="12"/>
        <rFont val="宋体"/>
        <charset val="134"/>
      </rPr>
      <t xml:space="preserve">  </t>
    </r>
    <r>
      <rPr>
        <sz val="12"/>
        <rFont val="宋体"/>
        <charset val="134"/>
      </rPr>
      <t>伙食补助费</t>
    </r>
    <phoneticPr fontId="13" type="noConversion"/>
  </si>
  <si>
    <r>
      <t xml:space="preserve"> </t>
    </r>
    <r>
      <rPr>
        <sz val="12"/>
        <rFont val="宋体"/>
        <charset val="134"/>
      </rPr>
      <t xml:space="preserve">  </t>
    </r>
    <r>
      <rPr>
        <sz val="12"/>
        <rFont val="宋体"/>
        <charset val="134"/>
      </rPr>
      <t>绩效工资</t>
    </r>
    <phoneticPr fontId="13" type="noConversion"/>
  </si>
  <si>
    <r>
      <t xml:space="preserve"> </t>
    </r>
    <r>
      <rPr>
        <sz val="12"/>
        <rFont val="宋体"/>
        <charset val="134"/>
      </rPr>
      <t xml:space="preserve">  </t>
    </r>
    <r>
      <rPr>
        <sz val="12"/>
        <rFont val="宋体"/>
        <charset val="134"/>
      </rPr>
      <t>其他工资福利</t>
    </r>
    <phoneticPr fontId="13" type="noConversion"/>
  </si>
  <si>
    <r>
      <t xml:space="preserve"> </t>
    </r>
    <r>
      <rPr>
        <sz val="12"/>
        <rFont val="宋体"/>
        <charset val="134"/>
      </rPr>
      <t xml:space="preserve">  </t>
    </r>
    <r>
      <rPr>
        <sz val="12"/>
        <rFont val="宋体"/>
        <charset val="134"/>
      </rPr>
      <t>办公费</t>
    </r>
    <phoneticPr fontId="13" type="noConversion"/>
  </si>
  <si>
    <r>
      <t xml:space="preserve"> </t>
    </r>
    <r>
      <rPr>
        <sz val="12"/>
        <rFont val="宋体"/>
        <charset val="134"/>
      </rPr>
      <t xml:space="preserve">  </t>
    </r>
    <r>
      <rPr>
        <sz val="12"/>
        <rFont val="宋体"/>
        <charset val="134"/>
      </rPr>
      <t>水费</t>
    </r>
    <phoneticPr fontId="13" type="noConversion"/>
  </si>
  <si>
    <r>
      <t xml:space="preserve"> </t>
    </r>
    <r>
      <rPr>
        <sz val="12"/>
        <rFont val="宋体"/>
        <charset val="134"/>
      </rPr>
      <t xml:space="preserve">  </t>
    </r>
    <r>
      <rPr>
        <sz val="12"/>
        <rFont val="宋体"/>
        <charset val="134"/>
      </rPr>
      <t>电费</t>
    </r>
    <phoneticPr fontId="13" type="noConversion"/>
  </si>
  <si>
    <r>
      <t xml:space="preserve"> </t>
    </r>
    <r>
      <rPr>
        <sz val="12"/>
        <rFont val="宋体"/>
        <charset val="134"/>
      </rPr>
      <t xml:space="preserve">  </t>
    </r>
    <r>
      <rPr>
        <sz val="12"/>
        <rFont val="宋体"/>
        <charset val="134"/>
      </rPr>
      <t>邮电费</t>
    </r>
    <phoneticPr fontId="13" type="noConversion"/>
  </si>
  <si>
    <r>
      <t xml:space="preserve"> </t>
    </r>
    <r>
      <rPr>
        <sz val="12"/>
        <rFont val="宋体"/>
        <charset val="134"/>
      </rPr>
      <t xml:space="preserve">  </t>
    </r>
    <r>
      <rPr>
        <sz val="12"/>
        <rFont val="宋体"/>
        <charset val="134"/>
      </rPr>
      <t>差旅费</t>
    </r>
    <phoneticPr fontId="13" type="noConversion"/>
  </si>
  <si>
    <r>
      <t xml:space="preserve"> </t>
    </r>
    <r>
      <rPr>
        <sz val="12"/>
        <rFont val="宋体"/>
        <charset val="134"/>
      </rPr>
      <t xml:space="preserve">  </t>
    </r>
    <r>
      <rPr>
        <sz val="12"/>
        <rFont val="宋体"/>
        <charset val="134"/>
      </rPr>
      <t>维修（护）费</t>
    </r>
    <phoneticPr fontId="13" type="noConversion"/>
  </si>
  <si>
    <r>
      <t xml:space="preserve"> </t>
    </r>
    <r>
      <rPr>
        <sz val="12"/>
        <rFont val="宋体"/>
        <charset val="134"/>
      </rPr>
      <t xml:space="preserve">  </t>
    </r>
    <r>
      <rPr>
        <sz val="12"/>
        <rFont val="宋体"/>
        <charset val="134"/>
      </rPr>
      <t>会议费</t>
    </r>
    <phoneticPr fontId="13" type="noConversion"/>
  </si>
  <si>
    <r>
      <t xml:space="preserve"> </t>
    </r>
    <r>
      <rPr>
        <sz val="12"/>
        <rFont val="宋体"/>
        <charset val="134"/>
      </rPr>
      <t xml:space="preserve">  </t>
    </r>
    <r>
      <rPr>
        <sz val="12"/>
        <rFont val="宋体"/>
        <charset val="134"/>
      </rPr>
      <t>培训费</t>
    </r>
    <phoneticPr fontId="13" type="noConversion"/>
  </si>
  <si>
    <r>
      <t xml:space="preserve"> </t>
    </r>
    <r>
      <rPr>
        <sz val="12"/>
        <rFont val="宋体"/>
        <charset val="134"/>
      </rPr>
      <t xml:space="preserve">  </t>
    </r>
    <r>
      <rPr>
        <sz val="12"/>
        <rFont val="宋体"/>
        <charset val="134"/>
      </rPr>
      <t>公务接待费</t>
    </r>
    <phoneticPr fontId="13" type="noConversion"/>
  </si>
  <si>
    <r>
      <t xml:space="preserve"> </t>
    </r>
    <r>
      <rPr>
        <sz val="12"/>
        <rFont val="宋体"/>
        <charset val="134"/>
      </rPr>
      <t xml:space="preserve">  </t>
    </r>
    <r>
      <rPr>
        <sz val="12"/>
        <rFont val="宋体"/>
        <charset val="134"/>
      </rPr>
      <t>专用材料费</t>
    </r>
    <phoneticPr fontId="13" type="noConversion"/>
  </si>
  <si>
    <r>
      <t xml:space="preserve"> </t>
    </r>
    <r>
      <rPr>
        <sz val="12"/>
        <rFont val="宋体"/>
        <charset val="134"/>
      </rPr>
      <t xml:space="preserve">  </t>
    </r>
    <r>
      <rPr>
        <sz val="12"/>
        <rFont val="宋体"/>
        <charset val="134"/>
      </rPr>
      <t>工会经费</t>
    </r>
    <phoneticPr fontId="13" type="noConversion"/>
  </si>
  <si>
    <r>
      <t xml:space="preserve"> </t>
    </r>
    <r>
      <rPr>
        <sz val="12"/>
        <rFont val="宋体"/>
        <charset val="134"/>
      </rPr>
      <t xml:space="preserve">  </t>
    </r>
    <r>
      <rPr>
        <sz val="12"/>
        <rFont val="宋体"/>
        <charset val="134"/>
      </rPr>
      <t>福利费</t>
    </r>
    <phoneticPr fontId="13" type="noConversion"/>
  </si>
  <si>
    <r>
      <t xml:space="preserve"> </t>
    </r>
    <r>
      <rPr>
        <sz val="12"/>
        <rFont val="宋体"/>
        <charset val="134"/>
      </rPr>
      <t xml:space="preserve">  </t>
    </r>
    <r>
      <rPr>
        <sz val="12"/>
        <rFont val="宋体"/>
        <charset val="134"/>
      </rPr>
      <t>其他交通费用</t>
    </r>
    <phoneticPr fontId="13" type="noConversion"/>
  </si>
  <si>
    <r>
      <t xml:space="preserve"> </t>
    </r>
    <r>
      <rPr>
        <sz val="12"/>
        <rFont val="宋体"/>
        <charset val="134"/>
      </rPr>
      <t xml:space="preserve">  </t>
    </r>
    <r>
      <rPr>
        <sz val="12"/>
        <rFont val="宋体"/>
        <charset val="134"/>
      </rPr>
      <t>其他商品和服务支出</t>
    </r>
    <phoneticPr fontId="13" type="noConversion"/>
  </si>
  <si>
    <r>
      <t xml:space="preserve"> </t>
    </r>
    <r>
      <rPr>
        <sz val="12"/>
        <rFont val="宋体"/>
        <charset val="134"/>
      </rPr>
      <t xml:space="preserve">  </t>
    </r>
    <r>
      <rPr>
        <sz val="12"/>
        <rFont val="宋体"/>
        <charset val="134"/>
      </rPr>
      <t>离休费</t>
    </r>
    <phoneticPr fontId="13" type="noConversion"/>
  </si>
  <si>
    <r>
      <t xml:space="preserve"> </t>
    </r>
    <r>
      <rPr>
        <sz val="12"/>
        <rFont val="宋体"/>
        <charset val="134"/>
      </rPr>
      <t xml:space="preserve">  </t>
    </r>
    <r>
      <rPr>
        <sz val="12"/>
        <rFont val="宋体"/>
        <charset val="134"/>
      </rPr>
      <t>退休费</t>
    </r>
    <phoneticPr fontId="13" type="noConversion"/>
  </si>
  <si>
    <r>
      <t xml:space="preserve"> </t>
    </r>
    <r>
      <rPr>
        <sz val="12"/>
        <rFont val="宋体"/>
        <charset val="134"/>
      </rPr>
      <t xml:space="preserve">  </t>
    </r>
    <r>
      <rPr>
        <sz val="12"/>
        <rFont val="宋体"/>
        <charset val="134"/>
      </rPr>
      <t>抚恤金</t>
    </r>
    <phoneticPr fontId="13" type="noConversion"/>
  </si>
  <si>
    <r>
      <t xml:space="preserve"> </t>
    </r>
    <r>
      <rPr>
        <sz val="12"/>
        <rFont val="宋体"/>
        <charset val="134"/>
      </rPr>
      <t xml:space="preserve">  </t>
    </r>
    <r>
      <rPr>
        <sz val="12"/>
        <rFont val="宋体"/>
        <charset val="134"/>
      </rPr>
      <t>生活补助</t>
    </r>
    <phoneticPr fontId="13" type="noConversion"/>
  </si>
  <si>
    <r>
      <t xml:space="preserve"> </t>
    </r>
    <r>
      <rPr>
        <sz val="12"/>
        <rFont val="宋体"/>
        <charset val="134"/>
      </rPr>
      <t xml:space="preserve">  </t>
    </r>
    <r>
      <rPr>
        <sz val="12"/>
        <rFont val="宋体"/>
        <charset val="134"/>
      </rPr>
      <t>医疗费</t>
    </r>
    <phoneticPr fontId="13" type="noConversion"/>
  </si>
  <si>
    <r>
      <t xml:space="preserve"> </t>
    </r>
    <r>
      <rPr>
        <sz val="12"/>
        <rFont val="宋体"/>
        <charset val="134"/>
      </rPr>
      <t xml:space="preserve">  </t>
    </r>
    <r>
      <rPr>
        <sz val="12"/>
        <rFont val="宋体"/>
        <charset val="134"/>
      </rPr>
      <t>住房公积金</t>
    </r>
    <phoneticPr fontId="13" type="noConversion"/>
  </si>
  <si>
    <r>
      <t xml:space="preserve"> </t>
    </r>
    <r>
      <rPr>
        <sz val="12"/>
        <rFont val="宋体"/>
        <charset val="134"/>
      </rPr>
      <t xml:space="preserve">  </t>
    </r>
    <r>
      <rPr>
        <sz val="12"/>
        <rFont val="宋体"/>
        <charset val="134"/>
      </rPr>
      <t>提租补贴</t>
    </r>
    <phoneticPr fontId="13" type="noConversion"/>
  </si>
  <si>
    <t>2017年新北区本级一般公共预算基本支出表</t>
    <phoneticPr fontId="13" type="noConversion"/>
  </si>
  <si>
    <t xml:space="preserve">   印刷费</t>
    <phoneticPr fontId="13" type="noConversion"/>
  </si>
  <si>
    <t xml:space="preserve">   物业管理费</t>
    <phoneticPr fontId="13" type="noConversion"/>
  </si>
  <si>
    <t xml:space="preserve">   因公出国（境）费用</t>
    <phoneticPr fontId="13" type="noConversion"/>
  </si>
  <si>
    <t xml:space="preserve">   租赁费</t>
    <phoneticPr fontId="13" type="noConversion"/>
  </si>
  <si>
    <t xml:space="preserve">   劳务费</t>
    <phoneticPr fontId="13" type="noConversion"/>
  </si>
  <si>
    <t xml:space="preserve">   委托业务费</t>
    <phoneticPr fontId="13" type="noConversion"/>
  </si>
  <si>
    <r>
      <t xml:space="preserve">   </t>
    </r>
    <r>
      <rPr>
        <sz val="12"/>
        <rFont val="宋体"/>
        <charset val="134"/>
      </rPr>
      <t>公务用车运行维护费</t>
    </r>
    <phoneticPr fontId="13" type="noConversion"/>
  </si>
  <si>
    <t>合计</t>
    <phoneticPr fontId="13" type="noConversion"/>
  </si>
  <si>
    <t>2017年预算数</t>
    <phoneticPr fontId="13" type="noConversion"/>
  </si>
  <si>
    <t>1.工资福利支出（301）</t>
    <phoneticPr fontId="13" type="noConversion"/>
  </si>
  <si>
    <t>2.商品和服务支出（302）</t>
    <phoneticPr fontId="13" type="noConversion"/>
  </si>
  <si>
    <t>3.对个人和家庭的补助（303）</t>
    <phoneticPr fontId="13" type="noConversion"/>
  </si>
  <si>
    <t>2017年区本级一般公共预算支出重点项目表</t>
    <phoneticPr fontId="21" type="noConversion"/>
  </si>
  <si>
    <t>2017年新北区区本级“三公”经费预算表</t>
    <phoneticPr fontId="2" type="noConversion"/>
  </si>
  <si>
    <t>2017年预算数</t>
    <phoneticPr fontId="2" type="noConversion"/>
  </si>
  <si>
    <t xml:space="preserve">            合     计</t>
    <phoneticPr fontId="2" type="noConversion"/>
  </si>
  <si>
    <t>序号</t>
    <phoneticPr fontId="21" type="noConversion"/>
  </si>
  <si>
    <t>专项名称</t>
    <phoneticPr fontId="21" type="noConversion"/>
  </si>
  <si>
    <t>实施部门</t>
    <phoneticPr fontId="21" type="noConversion"/>
  </si>
  <si>
    <t>现代农业扶持</t>
  </si>
  <si>
    <t>环保局</t>
  </si>
  <si>
    <t>城建局</t>
  </si>
  <si>
    <t>科技专项</t>
  </si>
  <si>
    <t>财政局</t>
  </si>
  <si>
    <t>文化产业引导</t>
  </si>
  <si>
    <t>区宣统部</t>
  </si>
  <si>
    <t>区人社局</t>
  </si>
  <si>
    <t>区社会事业局</t>
  </si>
  <si>
    <t>组织部</t>
  </si>
  <si>
    <t>新北籍优秀运动员安置经费</t>
  </si>
  <si>
    <t>农业局</t>
    <phoneticPr fontId="21" type="noConversion"/>
  </si>
  <si>
    <t>科技局</t>
    <phoneticPr fontId="21" type="noConversion"/>
  </si>
  <si>
    <t>预算数（万元）</t>
    <phoneticPr fontId="21" type="noConversion"/>
  </si>
  <si>
    <t>二、非税收入</t>
    <phoneticPr fontId="2" type="noConversion"/>
  </si>
  <si>
    <t>单位：万元</t>
    <phoneticPr fontId="2" type="noConversion"/>
  </si>
  <si>
    <t>项   目</t>
    <phoneticPr fontId="2" type="noConversion"/>
  </si>
  <si>
    <t>2016年执行数</t>
    <phoneticPr fontId="2" type="noConversion"/>
  </si>
  <si>
    <t>2017年预算数</t>
    <phoneticPr fontId="2" type="noConversion"/>
  </si>
  <si>
    <t>一、税收收入</t>
    <phoneticPr fontId="2" type="noConversion"/>
  </si>
  <si>
    <t>国内增值税</t>
    <phoneticPr fontId="2" type="noConversion"/>
  </si>
  <si>
    <t>改征增值税</t>
    <phoneticPr fontId="2" type="noConversion"/>
  </si>
  <si>
    <t>营业税</t>
    <phoneticPr fontId="2" type="noConversion"/>
  </si>
  <si>
    <t>企业所得税</t>
    <phoneticPr fontId="2" type="noConversion"/>
  </si>
  <si>
    <t>个人所得税</t>
    <phoneticPr fontId="2" type="noConversion"/>
  </si>
  <si>
    <t>城市维护建设税</t>
    <phoneticPr fontId="2" type="noConversion"/>
  </si>
  <si>
    <t>房产税</t>
    <phoneticPr fontId="2" type="noConversion"/>
  </si>
  <si>
    <t>印花税</t>
    <phoneticPr fontId="2" type="noConversion"/>
  </si>
  <si>
    <t>城镇土地使用税</t>
    <phoneticPr fontId="2" type="noConversion"/>
  </si>
  <si>
    <t>土地增值税</t>
    <phoneticPr fontId="2" type="noConversion"/>
  </si>
  <si>
    <t>车船使用和牌照税</t>
    <phoneticPr fontId="2" type="noConversion"/>
  </si>
  <si>
    <t>耕地占用税</t>
    <phoneticPr fontId="2" type="noConversion"/>
  </si>
  <si>
    <t>契税</t>
    <phoneticPr fontId="2" type="noConversion"/>
  </si>
  <si>
    <t>行政性收费收入</t>
    <phoneticPr fontId="2" type="noConversion"/>
  </si>
  <si>
    <t>罚没收入</t>
    <phoneticPr fontId="2" type="noConversion"/>
  </si>
  <si>
    <t>专项收入</t>
    <phoneticPr fontId="2" type="noConversion"/>
  </si>
  <si>
    <t>其他收入</t>
    <phoneticPr fontId="2" type="noConversion"/>
  </si>
  <si>
    <t>国有资源（资产）有偿使用收入</t>
    <phoneticPr fontId="2" type="noConversion"/>
  </si>
  <si>
    <t>2017年新北区区本级一般公共预算收入表</t>
    <phoneticPr fontId="2" type="noConversion"/>
  </si>
  <si>
    <t>项     目</t>
    <phoneticPr fontId="2" type="noConversion"/>
  </si>
  <si>
    <t>二、非税收入</t>
    <phoneticPr fontId="2" type="noConversion"/>
  </si>
  <si>
    <t>行政性收费收入</t>
    <phoneticPr fontId="2" type="noConversion"/>
  </si>
  <si>
    <t>罚没收入</t>
    <phoneticPr fontId="2" type="noConversion"/>
  </si>
  <si>
    <t>专项收入</t>
    <phoneticPr fontId="2" type="noConversion"/>
  </si>
  <si>
    <t>其他收入</t>
    <phoneticPr fontId="2" type="noConversion"/>
  </si>
  <si>
    <t>国有资源（资产）有偿使用收入</t>
    <phoneticPr fontId="2" type="noConversion"/>
  </si>
  <si>
    <t>一般公共预算收入合计</t>
    <phoneticPr fontId="2" type="noConversion"/>
  </si>
  <si>
    <t xml:space="preserve">  1.新型墙体材料专项基金收入</t>
    <phoneticPr fontId="2" type="noConversion"/>
  </si>
  <si>
    <t xml:space="preserve">  2.国有土地收益基金收入</t>
    <phoneticPr fontId="2" type="noConversion"/>
  </si>
  <si>
    <t xml:space="preserve">  3.农业土地开发资金收入</t>
    <phoneticPr fontId="2" type="noConversion"/>
  </si>
  <si>
    <t xml:space="preserve">  4.国有土地使用权出让收入</t>
    <phoneticPr fontId="2" type="noConversion"/>
  </si>
  <si>
    <t xml:space="preserve">  5.城市基础设施配套费收入</t>
    <phoneticPr fontId="2" type="noConversion"/>
  </si>
  <si>
    <t>政府性基金预算收入合计</t>
    <phoneticPr fontId="2" type="noConversion"/>
  </si>
  <si>
    <t>2017年新北区区本级国有资本经营收入预算表</t>
    <phoneticPr fontId="2" type="noConversion"/>
  </si>
  <si>
    <t>利润收入</t>
    <phoneticPr fontId="2" type="noConversion"/>
  </si>
  <si>
    <t>国有资本经营收入合计</t>
    <phoneticPr fontId="2" type="noConversion"/>
  </si>
  <si>
    <t>2017年新北区区本级国有资本经营支出预算表</t>
    <phoneticPr fontId="2" type="noConversion"/>
  </si>
  <si>
    <t>支出项目</t>
    <phoneticPr fontId="2" type="noConversion"/>
  </si>
  <si>
    <t>223国有资本经营预算支出</t>
    <phoneticPr fontId="2" type="noConversion"/>
  </si>
  <si>
    <t>国有资本经营预算支出合计</t>
    <phoneticPr fontId="2" type="noConversion"/>
  </si>
  <si>
    <t>环保专项</t>
    <phoneticPr fontId="21" type="noConversion"/>
  </si>
  <si>
    <t>注：带＊表示含对辖镇、街道转移支付</t>
    <phoneticPr fontId="21" type="noConversion"/>
  </si>
  <si>
    <t>税收返还预算数</t>
    <phoneticPr fontId="2" type="noConversion"/>
  </si>
  <si>
    <t>一般性转移支付预算数</t>
    <phoneticPr fontId="2" type="noConversion"/>
  </si>
  <si>
    <t>专项转移支付预算数</t>
    <phoneticPr fontId="2" type="noConversion"/>
  </si>
  <si>
    <t>镇、街道</t>
    <phoneticPr fontId="2" type="noConversion"/>
  </si>
  <si>
    <t>2017年新北区对镇、街道税收返还和转移支付预算表</t>
    <phoneticPr fontId="2" type="noConversion"/>
  </si>
  <si>
    <t>春  江</t>
    <phoneticPr fontId="2" type="noConversion"/>
  </si>
  <si>
    <t>孟  河</t>
    <phoneticPr fontId="2" type="noConversion"/>
  </si>
  <si>
    <t>新  桥</t>
    <phoneticPr fontId="2" type="noConversion"/>
  </si>
  <si>
    <t>薛  家</t>
    <phoneticPr fontId="2" type="noConversion"/>
  </si>
  <si>
    <t>罗  溪</t>
    <phoneticPr fontId="2" type="noConversion"/>
  </si>
  <si>
    <t>西夏墅</t>
    <phoneticPr fontId="2" type="noConversion"/>
  </si>
  <si>
    <t>河  海</t>
    <phoneticPr fontId="2" type="noConversion"/>
  </si>
  <si>
    <t>三  井</t>
    <phoneticPr fontId="2" type="noConversion"/>
  </si>
  <si>
    <t>龙虎塘</t>
    <phoneticPr fontId="2" type="noConversion"/>
  </si>
  <si>
    <t>奔  牛</t>
    <phoneticPr fontId="2" type="noConversion"/>
  </si>
  <si>
    <t>说明：由于对下专项转移支付数据包含在各政府性重点专项转移专项项目中，年初无法区分地区规模，因此此表空白。</t>
    <phoneticPr fontId="2" type="noConversion"/>
  </si>
  <si>
    <t>2017年新北区对镇、街道基金转移支付预算表</t>
    <phoneticPr fontId="2" type="noConversion"/>
  </si>
  <si>
    <t>基金转移支付预算数</t>
    <phoneticPr fontId="2" type="noConversion"/>
  </si>
  <si>
    <t>单位：万元</t>
    <phoneticPr fontId="21" type="noConversion"/>
  </si>
  <si>
    <t>说明： 年初无法区分分地区规模，因此此表为空。</t>
  </si>
  <si>
    <t>2017年新北区区本级政府性基金收入表</t>
    <phoneticPr fontId="2" type="noConversion"/>
  </si>
  <si>
    <t>2017年新北区区本级政府性基金支出情况表</t>
    <phoneticPr fontId="2" type="noConversion"/>
  </si>
  <si>
    <r>
      <t>2017</t>
    </r>
    <r>
      <rPr>
        <b/>
        <sz val="12"/>
        <color indexed="8"/>
        <rFont val="宋体"/>
        <charset val="134"/>
      </rPr>
      <t>年新北区区本级一般公共预算支出表</t>
    </r>
    <phoneticPr fontId="21" type="noConversion"/>
  </si>
  <si>
    <t xml:space="preserve">    国有土地使用权出让收入及对应专项债务收入安排的支出</t>
    <phoneticPr fontId="21" type="noConversion"/>
  </si>
  <si>
    <t xml:space="preserve">    国有土地收益基金及对应专项债务收入安排的支出</t>
    <phoneticPr fontId="21" type="noConversion"/>
  </si>
  <si>
    <t xml:space="preserve">    农业土地开发资金及对应专项债务收入安排的支出</t>
    <phoneticPr fontId="21" type="noConversion"/>
  </si>
  <si>
    <t xml:space="preserve">    城市基础设施配套费及专项债务收入安排的支出</t>
    <phoneticPr fontId="21" type="noConversion"/>
  </si>
  <si>
    <t xml:space="preserve">    新型墙体材料专项基金及对应专项债务收入安排的支出</t>
    <phoneticPr fontId="21" type="noConversion"/>
  </si>
  <si>
    <t xml:space="preserve">  债务付息支出</t>
    <phoneticPr fontId="21" type="noConversion"/>
  </si>
  <si>
    <t xml:space="preserve">     地方政府专项债务付息支出</t>
    <phoneticPr fontId="21" type="noConversion"/>
  </si>
  <si>
    <t xml:space="preserve">   机关事业单位基本养老保险缴费</t>
    <phoneticPr fontId="13" type="noConversion"/>
  </si>
  <si>
    <r>
      <t xml:space="preserve"> </t>
    </r>
    <r>
      <rPr>
        <sz val="12"/>
        <rFont val="宋体"/>
        <charset val="134"/>
      </rPr>
      <t xml:space="preserve">  其他社会保障缴费</t>
    </r>
    <phoneticPr fontId="21" type="noConversion"/>
  </si>
  <si>
    <r>
      <t xml:space="preserve"> </t>
    </r>
    <r>
      <rPr>
        <sz val="12"/>
        <rFont val="宋体"/>
        <charset val="134"/>
      </rPr>
      <t xml:space="preserve">  购房补贴</t>
    </r>
    <phoneticPr fontId="21" type="noConversion"/>
  </si>
  <si>
    <t>小学教育</t>
    <phoneticPr fontId="21" type="noConversion"/>
  </si>
  <si>
    <t>地方政府一般债务付息支出</t>
    <phoneticPr fontId="21" type="noConversion"/>
  </si>
  <si>
    <t>地方政府一般债券付息支付</t>
    <phoneticPr fontId="21" type="noConversion"/>
  </si>
  <si>
    <t>学前教育</t>
    <phoneticPr fontId="21" type="noConversion"/>
  </si>
  <si>
    <t>农业三新科技、农业科技推广专项；稻麦新品种展示基地建设</t>
  </si>
  <si>
    <t>学校帮困助学金*</t>
    <phoneticPr fontId="21" type="noConversion"/>
  </si>
  <si>
    <t>苏南自主创新示范区建设专项</t>
    <phoneticPr fontId="21" type="noConversion"/>
  </si>
  <si>
    <t>一事一议项目建设补贴*</t>
    <phoneticPr fontId="60" type="noConversion"/>
  </si>
  <si>
    <t>农桥补贴*</t>
    <phoneticPr fontId="60" type="noConversion"/>
  </si>
  <si>
    <t>残疾人就业扶贫活动经费*</t>
    <phoneticPr fontId="60" type="noConversion"/>
  </si>
  <si>
    <t>社会化养老补助*</t>
    <phoneticPr fontId="60" type="noConversion"/>
  </si>
  <si>
    <t>社区建设经费*</t>
    <phoneticPr fontId="60" type="noConversion"/>
  </si>
  <si>
    <t>困难群众临救经费*</t>
    <phoneticPr fontId="60" type="noConversion"/>
  </si>
  <si>
    <t>基本公共卫生服务*</t>
    <phoneticPr fontId="60" type="noConversion"/>
  </si>
  <si>
    <t>基本药物制度实施运行补助*</t>
    <phoneticPr fontId="60" type="noConversion"/>
  </si>
  <si>
    <t>计生奖励扶助资金*</t>
    <phoneticPr fontId="60" type="noConversion"/>
  </si>
  <si>
    <t>城市社区为民服务专项资金*</t>
    <phoneticPr fontId="60" type="noConversion"/>
  </si>
  <si>
    <t>长效管护专项经费*</t>
    <phoneticPr fontId="21" type="noConversion"/>
  </si>
  <si>
    <t>农机专项*</t>
    <phoneticPr fontId="21" type="noConversion"/>
  </si>
  <si>
    <t>城市长效管理专项*</t>
    <phoneticPr fontId="21" type="noConversion"/>
  </si>
  <si>
    <t>农村经济建设专项*</t>
    <phoneticPr fontId="21" type="noConversion"/>
  </si>
  <si>
    <t>社会组织发展扶持资金</t>
    <phoneticPr fontId="21" type="noConversion"/>
  </si>
  <si>
    <r>
      <t xml:space="preserve">    </t>
    </r>
    <r>
      <rPr>
        <sz val="12"/>
        <rFont val="宋体"/>
        <charset val="134"/>
      </rPr>
      <t>223</t>
    </r>
    <r>
      <rPr>
        <sz val="12"/>
        <rFont val="宋体"/>
        <charset val="134"/>
      </rPr>
      <t>99其他国有资本经营预算支出</t>
    </r>
    <phoneticPr fontId="2" type="noConversion"/>
  </si>
  <si>
    <t>2017年常州市新北区一般公共预算收入表（代编）</t>
    <phoneticPr fontId="2" type="noConversion"/>
  </si>
  <si>
    <t>2017年常州市新北区一般公共预算支出表（代编）</t>
    <phoneticPr fontId="2" type="noConversion"/>
  </si>
  <si>
    <t>2017年常州市新北区政府性基金预算收入表（代编）</t>
    <phoneticPr fontId="2" type="noConversion"/>
  </si>
  <si>
    <t>2017年常州市新北区政府性基金预算支出表（代编）</t>
    <phoneticPr fontId="2" type="noConversion"/>
  </si>
  <si>
    <t>2017年常州市新北区国有资本经营预算收入表（代编）</t>
    <phoneticPr fontId="2" type="noConversion"/>
  </si>
  <si>
    <t>2017年常州市新北区国有资本经营预算支出表（代编）</t>
    <phoneticPr fontId="2" type="noConversion"/>
  </si>
  <si>
    <t>2017年新北区区本级一般公共预算支出表</t>
    <phoneticPr fontId="2" type="noConversion"/>
  </si>
  <si>
    <t>2017年新北区区本级一般公共预算支出表（按功能科目分类）</t>
    <phoneticPr fontId="2" type="noConversion"/>
  </si>
  <si>
    <t>2017年新北区区本级一般公共预算基本支出表（按经济科目分类）</t>
    <phoneticPr fontId="2" type="noConversion"/>
  </si>
  <si>
    <t>2017年新北区区本级一般公共预算支出重点项目表（含对下专项转移支付）</t>
    <phoneticPr fontId="2" type="noConversion"/>
  </si>
  <si>
    <t>2017年新北区区本级财政拨款“三公”经费预算表</t>
    <phoneticPr fontId="2" type="noConversion"/>
  </si>
  <si>
    <t>2017年新北区区本级政府性基金预算收入表</t>
    <phoneticPr fontId="2" type="noConversion"/>
  </si>
  <si>
    <t>2017年新北区区本级政府性基金预算支出表</t>
    <phoneticPr fontId="2" type="noConversion"/>
  </si>
  <si>
    <t>2017年新北区区本级国有资本经营预算收入表</t>
    <phoneticPr fontId="2" type="noConversion"/>
  </si>
  <si>
    <t>2017年新北区区本级国有资本经营预算支出表</t>
    <phoneticPr fontId="2" type="noConversion"/>
  </si>
  <si>
    <t>2017年新北区区级对镇、街道税收返还和一般性转移支付预算表</t>
    <phoneticPr fontId="2" type="noConversion"/>
  </si>
  <si>
    <t>2017年新北区区级对镇、街道政府性基金转移支付表</t>
    <phoneticPr fontId="2" type="noConversion"/>
  </si>
  <si>
    <t>2017年新北区财政预算草案</t>
    <phoneticPr fontId="2" type="noConversion"/>
  </si>
  <si>
    <t>2017年常州市新北区预算信息公开目录</t>
    <phoneticPr fontId="2" type="noConversion"/>
  </si>
  <si>
    <r>
      <rPr>
        <b/>
        <sz val="12"/>
        <color indexed="8"/>
        <rFont val="宋体"/>
        <charset val="134"/>
      </rPr>
      <t>小</t>
    </r>
    <r>
      <rPr>
        <b/>
        <sz val="12"/>
        <color indexed="8"/>
        <rFont val="Times New Roman"/>
        <family val="1"/>
      </rPr>
      <t xml:space="preserve">   </t>
    </r>
    <r>
      <rPr>
        <b/>
        <sz val="12"/>
        <color indexed="8"/>
        <rFont val="宋体"/>
        <charset val="134"/>
      </rPr>
      <t>计</t>
    </r>
    <phoneticPr fontId="21" type="noConversion"/>
  </si>
  <si>
    <t>2017年新北区本级一般公共预算支出表</t>
    <phoneticPr fontId="21" type="noConversion"/>
  </si>
  <si>
    <t>产业扶持专项</t>
    <phoneticPr fontId="21" type="noConversion"/>
  </si>
  <si>
    <t>组织部、经发局、科技局等</t>
    <phoneticPr fontId="21" type="noConversion"/>
  </si>
  <si>
    <t>商务局、经发局等</t>
    <phoneticPr fontId="21" type="noConversion"/>
  </si>
  <si>
    <t>序号</t>
    <phoneticPr fontId="13" type="noConversion"/>
  </si>
  <si>
    <r>
      <t>小</t>
    </r>
    <r>
      <rPr>
        <b/>
        <sz val="12"/>
        <color indexed="8"/>
        <rFont val="Times New Roman"/>
        <family val="1"/>
      </rPr>
      <t xml:space="preserve">    </t>
    </r>
    <r>
      <rPr>
        <b/>
        <sz val="12"/>
        <color indexed="8"/>
        <rFont val="宋体"/>
        <charset val="134"/>
      </rPr>
      <t>计</t>
    </r>
    <phoneticPr fontId="2" type="noConversion"/>
  </si>
  <si>
    <t>债务付息支出</t>
    <phoneticPr fontId="21" type="noConversion"/>
  </si>
  <si>
    <r>
      <t xml:space="preserve">小     </t>
    </r>
    <r>
      <rPr>
        <b/>
        <sz val="12"/>
        <color indexed="8"/>
        <rFont val="宋体"/>
        <charset val="134"/>
      </rPr>
      <t>计</t>
    </r>
    <phoneticPr fontId="2" type="noConversion"/>
  </si>
  <si>
    <t>其他支出</t>
    <phoneticPr fontId="2" type="noConversion"/>
  </si>
  <si>
    <t>港澳台侨事务</t>
    <phoneticPr fontId="21" type="noConversion"/>
  </si>
  <si>
    <t>其他港澳台侨事务支出</t>
    <phoneticPr fontId="21" type="noConversion"/>
  </si>
  <si>
    <t>注：2017年区本级“三公”经费支出为1576.96万元，同比减少210.68万元，下降11.78%。公务接待经费为702.96万元，同比减少131.68元，下降15.78%，主要是由于政府机关继续贯彻落实厉行节约，公务接待批次和费用均下降。公务用车经费为624万元，同比减少79万元，下降11.24%。其中公务用车运行经费为624万元，公务用车购置费为0。</t>
    <phoneticPr fontId="2" type="noConversion"/>
  </si>
  <si>
    <r>
      <t>2017</t>
    </r>
    <r>
      <rPr>
        <b/>
        <sz val="14"/>
        <color indexed="8"/>
        <rFont val="宋体"/>
        <charset val="134"/>
      </rPr>
      <t>年新北区一般公共预算支出表（代编）</t>
    </r>
    <phoneticPr fontId="21" type="noConversion"/>
  </si>
  <si>
    <t>2017年新北区政府性基金收入表（代编）</t>
    <phoneticPr fontId="2" type="noConversion"/>
  </si>
  <si>
    <t>2017年新北区政府性基金支出情况表（代编）</t>
    <phoneticPr fontId="2" type="noConversion"/>
  </si>
  <si>
    <t>2017年新北区国有资本经营收入预算表（代编）</t>
    <phoneticPr fontId="2" type="noConversion"/>
  </si>
  <si>
    <t>2017年新北区国有资本经营支出预算表（代编）</t>
    <phoneticPr fontId="2" type="noConversion"/>
  </si>
</sst>
</file>

<file path=xl/styles.xml><?xml version="1.0" encoding="utf-8"?>
<styleSheet xmlns="http://schemas.openxmlformats.org/spreadsheetml/2006/main">
  <numFmts count="4">
    <numFmt numFmtId="176" formatCode="#,##0.00_ "/>
    <numFmt numFmtId="177" formatCode="#,##0.00_);[Red]\(#,##0.00\)"/>
    <numFmt numFmtId="178" formatCode="#,##0_ "/>
    <numFmt numFmtId="179" formatCode="0.00_ "/>
  </numFmts>
  <fonts count="72">
    <font>
      <sz val="12"/>
      <name val="宋体"/>
      <charset val="134"/>
    </font>
    <font>
      <sz val="11"/>
      <color indexed="8"/>
      <name val="宋体"/>
      <charset val="134"/>
    </font>
    <font>
      <sz val="9"/>
      <name val="宋体"/>
      <charset val="134"/>
    </font>
    <font>
      <b/>
      <sz val="16.5"/>
      <color indexed="8"/>
      <name val="宋体"/>
      <charset val="134"/>
    </font>
    <font>
      <sz val="14"/>
      <color indexed="8"/>
      <name val="宋体"/>
      <charset val="134"/>
    </font>
    <font>
      <b/>
      <sz val="16"/>
      <name val="宋体"/>
      <charset val="134"/>
    </font>
    <font>
      <sz val="10"/>
      <name val="宋体"/>
      <charset val="134"/>
    </font>
    <font>
      <b/>
      <sz val="10"/>
      <name val="宋体"/>
      <charset val="134"/>
    </font>
    <font>
      <sz val="10"/>
      <color indexed="8"/>
      <name val="宋体"/>
      <charset val="134"/>
    </font>
    <font>
      <sz val="14"/>
      <color indexed="8"/>
      <name val="仿宋_GB2312"/>
      <family val="3"/>
      <charset val="134"/>
    </font>
    <font>
      <sz val="12"/>
      <name val="仿宋_GB2312"/>
      <family val="3"/>
      <charset val="134"/>
    </font>
    <font>
      <sz val="18"/>
      <name val="方正小标宋简体"/>
      <charset val="134"/>
    </font>
    <font>
      <sz val="15"/>
      <color indexed="8"/>
      <name val="仿宋_GB2312"/>
      <family val="3"/>
      <charset val="134"/>
    </font>
    <font>
      <sz val="9"/>
      <name val="宋体"/>
      <charset val="134"/>
    </font>
    <font>
      <sz val="10"/>
      <name val="宋体"/>
      <charset val="134"/>
    </font>
    <font>
      <sz val="14"/>
      <color indexed="63"/>
      <name val="仿宋_GB2312"/>
      <family val="3"/>
      <charset val="134"/>
    </font>
    <font>
      <sz val="18"/>
      <name val="仿宋_GB2312"/>
      <family val="3"/>
      <charset val="134"/>
    </font>
    <font>
      <sz val="14"/>
      <name val="仿宋_GB2312"/>
      <family val="3"/>
      <charset val="134"/>
    </font>
    <font>
      <b/>
      <sz val="16.5"/>
      <color indexed="8"/>
      <name val="宋体"/>
      <charset val="134"/>
    </font>
    <font>
      <b/>
      <sz val="12"/>
      <color indexed="8"/>
      <name val="Times New Roman"/>
      <family val="1"/>
    </font>
    <font>
      <b/>
      <sz val="12"/>
      <color indexed="8"/>
      <name val="宋体"/>
      <charset val="134"/>
    </font>
    <font>
      <sz val="9"/>
      <name val="宋体"/>
      <charset val="134"/>
    </font>
    <font>
      <sz val="12"/>
      <name val="Times New Roman"/>
      <family val="1"/>
    </font>
    <font>
      <sz val="12"/>
      <name val="宋体"/>
      <charset val="134"/>
    </font>
    <font>
      <sz val="12"/>
      <color indexed="8"/>
      <name val="Times New Roman"/>
      <family val="1"/>
    </font>
    <font>
      <sz val="12"/>
      <color indexed="8"/>
      <name val="宋体"/>
      <charset val="134"/>
    </font>
    <font>
      <b/>
      <sz val="12"/>
      <name val="Times New Roman"/>
      <family val="1"/>
    </font>
    <font>
      <b/>
      <sz val="12"/>
      <name val="宋体"/>
      <charset val="134"/>
    </font>
    <font>
      <b/>
      <sz val="9"/>
      <color indexed="81"/>
      <name val="宋体"/>
      <charset val="134"/>
    </font>
    <font>
      <sz val="9"/>
      <color indexed="81"/>
      <name val="Tahoma"/>
      <family val="2"/>
    </font>
    <font>
      <sz val="9"/>
      <color indexed="81"/>
      <name val="宋体"/>
      <charset val="134"/>
    </font>
    <font>
      <b/>
      <sz val="16"/>
      <name val="宋体"/>
      <charset val="134"/>
    </font>
    <font>
      <sz val="11"/>
      <color indexed="8"/>
      <name val="宋体"/>
      <charset val="134"/>
    </font>
    <font>
      <b/>
      <sz val="14"/>
      <color indexed="8"/>
      <name val="宋体"/>
      <charset val="134"/>
    </font>
    <font>
      <sz val="11"/>
      <color indexed="17"/>
      <name val="宋体"/>
      <charset val="134"/>
    </font>
    <font>
      <sz val="11"/>
      <color indexed="20"/>
      <name val="宋体"/>
      <charset val="134"/>
    </font>
    <font>
      <sz val="11"/>
      <color indexed="60"/>
      <name val="宋体"/>
      <charset val="134"/>
    </font>
    <font>
      <sz val="11"/>
      <color indexed="62"/>
      <name val="宋体"/>
      <charset val="134"/>
    </font>
    <font>
      <b/>
      <sz val="11"/>
      <color indexed="63"/>
      <name val="宋体"/>
      <charset val="134"/>
    </font>
    <font>
      <b/>
      <sz val="11"/>
      <color indexed="52"/>
      <name val="宋体"/>
      <charset val="134"/>
    </font>
    <font>
      <sz val="11"/>
      <color indexed="52"/>
      <name val="宋体"/>
      <charset val="134"/>
    </font>
    <font>
      <b/>
      <sz val="11"/>
      <color indexed="9"/>
      <name val="宋体"/>
      <charset val="134"/>
    </font>
    <font>
      <sz val="11"/>
      <color indexed="10"/>
      <name val="宋体"/>
      <charset val="134"/>
    </font>
    <font>
      <i/>
      <sz val="11"/>
      <color indexed="23"/>
      <name val="宋体"/>
      <charset val="134"/>
    </font>
    <font>
      <b/>
      <sz val="11"/>
      <color indexed="8"/>
      <name val="宋体"/>
      <charset val="134"/>
    </font>
    <font>
      <sz val="11"/>
      <color indexed="9"/>
      <name val="宋体"/>
      <charset val="134"/>
    </font>
    <font>
      <b/>
      <sz val="18"/>
      <name val="黑体"/>
      <charset val="134"/>
    </font>
    <font>
      <b/>
      <sz val="11"/>
      <name val="宋体"/>
      <charset val="134"/>
    </font>
    <font>
      <sz val="11"/>
      <name val="宋体"/>
      <charset val="134"/>
    </font>
    <font>
      <b/>
      <sz val="12"/>
      <color indexed="10"/>
      <name val="宋体"/>
      <charset val="134"/>
    </font>
    <font>
      <sz val="12"/>
      <color indexed="8"/>
      <name val="仿宋_GB2312"/>
      <family val="3"/>
      <charset val="134"/>
    </font>
    <font>
      <b/>
      <sz val="12"/>
      <color indexed="8"/>
      <name val="仿宋_GB2312"/>
      <family val="3"/>
      <charset val="134"/>
    </font>
    <font>
      <b/>
      <sz val="14"/>
      <color indexed="8"/>
      <name val="Times New Roman"/>
      <family val="1"/>
    </font>
    <font>
      <sz val="18"/>
      <color indexed="54"/>
      <name val="宋体"/>
      <charset val="134"/>
    </font>
    <font>
      <b/>
      <sz val="15"/>
      <color indexed="54"/>
      <name val="宋体"/>
      <charset val="134"/>
    </font>
    <font>
      <b/>
      <sz val="13"/>
      <color indexed="54"/>
      <name val="宋体"/>
      <charset val="134"/>
    </font>
    <font>
      <b/>
      <sz val="11"/>
      <color indexed="54"/>
      <name val="宋体"/>
      <charset val="134"/>
    </font>
    <font>
      <b/>
      <sz val="14"/>
      <color indexed="8"/>
      <name val="仿宋_GB2312"/>
      <family val="3"/>
      <charset val="134"/>
    </font>
    <font>
      <sz val="12"/>
      <color indexed="8"/>
      <name val="宋体"/>
      <charset val="134"/>
    </font>
    <font>
      <sz val="12"/>
      <name val="宋体"/>
      <charset val="134"/>
    </font>
    <font>
      <sz val="9"/>
      <name val="宋体"/>
      <charset val="134"/>
    </font>
    <font>
      <sz val="11"/>
      <color indexed="8"/>
      <name val="等线"/>
      <charset val="134"/>
    </font>
    <font>
      <sz val="11"/>
      <color indexed="9"/>
      <name val="等线"/>
      <charset val="134"/>
    </font>
    <font>
      <sz val="18"/>
      <color indexed="54"/>
      <name val="等线 Light"/>
      <charset val="134"/>
    </font>
    <font>
      <sz val="11"/>
      <color indexed="20"/>
      <name val="等线"/>
      <charset val="134"/>
    </font>
    <font>
      <sz val="11"/>
      <color indexed="17"/>
      <name val="等线"/>
      <charset val="134"/>
    </font>
    <font>
      <sz val="12"/>
      <name val="方正黑体_GBK"/>
      <charset val="134"/>
    </font>
    <font>
      <sz val="12"/>
      <name val="方正仿宋_GBK"/>
      <charset val="134"/>
    </font>
    <font>
      <b/>
      <sz val="16"/>
      <name val="方正黑体_GBK"/>
      <charset val="134"/>
    </font>
    <font>
      <b/>
      <sz val="14"/>
      <color indexed="8"/>
      <name val="黑体"/>
      <charset val="134"/>
    </font>
    <font>
      <b/>
      <sz val="12"/>
      <name val="方正黑体_GBK"/>
      <charset val="134"/>
    </font>
    <font>
      <b/>
      <sz val="14"/>
      <name val="黑体"/>
      <charset val="134"/>
    </font>
  </fonts>
  <fills count="1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51"/>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62"/>
      </patternFill>
    </fill>
    <fill>
      <patternFill patternType="solid">
        <fgColor indexed="53"/>
      </patternFill>
    </fill>
    <fill>
      <patternFill patternType="solid">
        <fgColor indexed="55"/>
      </patternFill>
    </fill>
    <fill>
      <patternFill patternType="solid">
        <fgColor indexed="9"/>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s>
  <cellStyleXfs count="72">
    <xf numFmtId="0" fontId="0" fillId="0" borderId="0"/>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2" borderId="0" applyNumberFormat="0" applyBorder="0" applyAlignment="0" applyProtection="0">
      <alignment vertical="center"/>
    </xf>
    <xf numFmtId="0" fontId="61" fillId="4" borderId="0" applyNumberFormat="0" applyBorder="0" applyAlignment="0" applyProtection="0">
      <alignment vertical="center"/>
    </xf>
    <xf numFmtId="0" fontId="1" fillId="9" borderId="0" applyNumberFormat="0" applyBorder="0" applyAlignment="0" applyProtection="0">
      <alignment vertical="center"/>
    </xf>
    <xf numFmtId="0" fontId="1" fillId="6"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9" borderId="0" applyNumberFormat="0" applyBorder="0" applyAlignment="0" applyProtection="0">
      <alignment vertical="center"/>
    </xf>
    <xf numFmtId="0" fontId="1" fillId="12" borderId="0" applyNumberFormat="0" applyBorder="0" applyAlignment="0" applyProtection="0">
      <alignment vertical="center"/>
    </xf>
    <xf numFmtId="0" fontId="61" fillId="9" borderId="0" applyNumberFormat="0" applyBorder="0" applyAlignment="0" applyProtection="0">
      <alignment vertical="center"/>
    </xf>
    <xf numFmtId="0" fontId="61" fillId="6" borderId="0" applyNumberFormat="0" applyBorder="0" applyAlignment="0" applyProtection="0">
      <alignment vertical="center"/>
    </xf>
    <xf numFmtId="0" fontId="61" fillId="11" borderId="0" applyNumberFormat="0" applyBorder="0" applyAlignment="0" applyProtection="0">
      <alignment vertical="center"/>
    </xf>
    <xf numFmtId="0" fontId="61" fillId="12" borderId="0" applyNumberFormat="0" applyBorder="0" applyAlignment="0" applyProtection="0">
      <alignment vertical="center"/>
    </xf>
    <xf numFmtId="0" fontId="61" fillId="9" borderId="0" applyNumberFormat="0" applyBorder="0" applyAlignment="0" applyProtection="0">
      <alignment vertical="center"/>
    </xf>
    <xf numFmtId="0" fontId="61" fillId="12" borderId="0" applyNumberFormat="0" applyBorder="0" applyAlignment="0" applyProtection="0">
      <alignment vertical="center"/>
    </xf>
    <xf numFmtId="0" fontId="45" fillId="9" borderId="0" applyNumberFormat="0" applyBorder="0" applyAlignment="0" applyProtection="0">
      <alignment vertical="center"/>
    </xf>
    <xf numFmtId="0" fontId="45" fillId="6"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62" fillId="9" borderId="0" applyNumberFormat="0" applyBorder="0" applyAlignment="0" applyProtection="0">
      <alignment vertical="center"/>
    </xf>
    <xf numFmtId="0" fontId="62" fillId="6" borderId="0" applyNumberFormat="0" applyBorder="0" applyAlignment="0" applyProtection="0">
      <alignment vertical="center"/>
    </xf>
    <xf numFmtId="0" fontId="62"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6" applyNumberFormat="0" applyFill="0" applyAlignment="0" applyProtection="0">
      <alignment vertical="center"/>
    </xf>
    <xf numFmtId="0" fontId="55" fillId="0" borderId="7" applyNumberFormat="0" applyFill="0" applyAlignment="0" applyProtection="0">
      <alignment vertical="center"/>
    </xf>
    <xf numFmtId="0" fontId="56" fillId="0" borderId="8" applyNumberFormat="0" applyFill="0" applyAlignment="0" applyProtection="0">
      <alignment vertical="center"/>
    </xf>
    <xf numFmtId="0" fontId="5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5" fillId="3" borderId="0" applyNumberFormat="0" applyBorder="0" applyAlignment="0" applyProtection="0">
      <alignment vertical="center"/>
    </xf>
    <xf numFmtId="0" fontId="64" fillId="3" borderId="0" applyNumberFormat="0" applyBorder="0" applyAlignment="0" applyProtection="0">
      <alignment vertical="center"/>
    </xf>
    <xf numFmtId="0" fontId="23" fillId="0" borderId="0"/>
    <xf numFmtId="0" fontId="10" fillId="0" borderId="0"/>
    <xf numFmtId="0" fontId="23" fillId="0" borderId="0"/>
    <xf numFmtId="0" fontId="34" fillId="4" borderId="0" applyNumberFormat="0" applyBorder="0" applyAlignment="0" applyProtection="0">
      <alignment vertical="center"/>
    </xf>
    <xf numFmtId="0" fontId="65" fillId="4" borderId="0" applyNumberFormat="0" applyBorder="0" applyAlignment="0" applyProtection="0">
      <alignment vertical="center"/>
    </xf>
    <xf numFmtId="0" fontId="44" fillId="0" borderId="9" applyNumberFormat="0" applyFill="0" applyAlignment="0" applyProtection="0">
      <alignment vertical="center"/>
    </xf>
    <xf numFmtId="0" fontId="39" fillId="11" borderId="1" applyNumberFormat="0" applyAlignment="0" applyProtection="0">
      <alignment vertical="center"/>
    </xf>
    <xf numFmtId="0" fontId="41" fillId="17" borderId="2" applyNumberFormat="0" applyAlignment="0" applyProtection="0">
      <alignment vertical="center"/>
    </xf>
    <xf numFmtId="0" fontId="4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0" borderId="3" applyNumberFormat="0" applyFill="0" applyAlignment="0" applyProtection="0">
      <alignment vertical="center"/>
    </xf>
    <xf numFmtId="0" fontId="45" fillId="13"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5" fillId="10" borderId="0" applyNumberFormat="0" applyBorder="0" applyAlignment="0" applyProtection="0">
      <alignment vertical="center"/>
    </xf>
    <xf numFmtId="0" fontId="45" fillId="15" borderId="0" applyNumberFormat="0" applyBorder="0" applyAlignment="0" applyProtection="0">
      <alignment vertical="center"/>
    </xf>
    <xf numFmtId="0" fontId="45" fillId="14" borderId="0" applyNumberFormat="0" applyBorder="0" applyAlignment="0" applyProtection="0">
      <alignment vertical="center"/>
    </xf>
    <xf numFmtId="0" fontId="36" fillId="12" borderId="0" applyNumberFormat="0" applyBorder="0" applyAlignment="0" applyProtection="0">
      <alignment vertical="center"/>
    </xf>
    <xf numFmtId="0" fontId="38" fillId="11" borderId="5" applyNumberFormat="0" applyAlignment="0" applyProtection="0">
      <alignment vertical="center"/>
    </xf>
    <xf numFmtId="0" fontId="37" fillId="6" borderId="1" applyNumberFormat="0" applyAlignment="0" applyProtection="0">
      <alignment vertical="center"/>
    </xf>
    <xf numFmtId="0" fontId="23" fillId="8" borderId="4" applyNumberFormat="0" applyFont="0" applyAlignment="0" applyProtection="0">
      <alignment vertical="center"/>
    </xf>
    <xf numFmtId="0" fontId="62" fillId="13"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2" fillId="10" borderId="0" applyNumberFormat="0" applyBorder="0" applyAlignment="0" applyProtection="0">
      <alignment vertical="center"/>
    </xf>
    <xf numFmtId="0" fontId="62" fillId="15" borderId="0" applyNumberFormat="0" applyBorder="0" applyAlignment="0" applyProtection="0">
      <alignment vertical="center"/>
    </xf>
    <xf numFmtId="0" fontId="62" fillId="14" borderId="0" applyNumberFormat="0" applyBorder="0" applyAlignment="0" applyProtection="0">
      <alignment vertical="center"/>
    </xf>
  </cellStyleXfs>
  <cellXfs count="159">
    <xf numFmtId="0" fontId="0" fillId="0" borderId="0" xfId="0"/>
    <xf numFmtId="0" fontId="0" fillId="0" borderId="0" xfId="0" applyAlignment="1">
      <alignment horizontal="center"/>
    </xf>
    <xf numFmtId="0" fontId="4" fillId="0" borderId="0" xfId="0" applyFont="1" applyAlignment="1">
      <alignment horizontal="center" wrapText="1"/>
    </xf>
    <xf numFmtId="0" fontId="6" fillId="0" borderId="0" xfId="0" applyFont="1" applyAlignment="1">
      <alignment horizontal="right"/>
    </xf>
    <xf numFmtId="3" fontId="0" fillId="0" borderId="0" xfId="0" applyNumberFormat="1"/>
    <xf numFmtId="0" fontId="8" fillId="0" borderId="0" xfId="0" applyFont="1" applyAlignment="1">
      <alignment horizontal="right" wrapText="1"/>
    </xf>
    <xf numFmtId="0" fontId="9" fillId="0" borderId="10" xfId="0" applyFont="1" applyBorder="1" applyAlignment="1">
      <alignment horizontal="center" wrapText="1"/>
    </xf>
    <xf numFmtId="0" fontId="9" fillId="0" borderId="10" xfId="0" applyFont="1" applyBorder="1" applyAlignment="1">
      <alignment horizontal="left" wrapText="1"/>
    </xf>
    <xf numFmtId="3" fontId="9" fillId="0" borderId="10" xfId="0" applyNumberFormat="1" applyFont="1" applyBorder="1" applyAlignment="1">
      <alignment horizontal="center" wrapText="1"/>
    </xf>
    <xf numFmtId="0" fontId="3" fillId="0" borderId="0" xfId="0" applyFont="1" applyAlignment="1"/>
    <xf numFmtId="0" fontId="10" fillId="0" borderId="0" xfId="0" applyFont="1"/>
    <xf numFmtId="0" fontId="10" fillId="0" borderId="0" xfId="0" applyFont="1" applyAlignment="1">
      <alignment horizontal="justify"/>
    </xf>
    <xf numFmtId="3" fontId="6" fillId="0" borderId="10" xfId="0" applyNumberFormat="1" applyFont="1" applyFill="1" applyBorder="1" applyAlignment="1" applyProtection="1">
      <alignment horizontal="right" vertical="center"/>
    </xf>
    <xf numFmtId="0" fontId="7" fillId="0" borderId="10" xfId="0" applyNumberFormat="1" applyFont="1" applyFill="1" applyBorder="1" applyAlignment="1" applyProtection="1">
      <alignment horizontal="center" vertical="center"/>
    </xf>
    <xf numFmtId="0" fontId="6" fillId="0" borderId="10" xfId="0" applyNumberFormat="1" applyFont="1" applyFill="1" applyBorder="1" applyAlignment="1" applyProtection="1">
      <alignment horizontal="left" vertical="center"/>
    </xf>
    <xf numFmtId="0" fontId="7" fillId="0" borderId="1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3" fontId="14" fillId="0" borderId="10" xfId="0" applyNumberFormat="1" applyFont="1" applyFill="1" applyBorder="1" applyAlignment="1" applyProtection="1">
      <alignment horizontal="right" vertical="center"/>
    </xf>
    <xf numFmtId="0" fontId="16" fillId="0" borderId="0" xfId="0" applyFont="1"/>
    <xf numFmtId="0" fontId="17" fillId="0" borderId="0" xfId="0" applyFont="1" applyAlignment="1">
      <alignment horizontal="right"/>
    </xf>
    <xf numFmtId="177" fontId="22" fillId="18" borderId="10" xfId="0" applyNumberFormat="1" applyFont="1" applyFill="1" applyBorder="1" applyAlignment="1">
      <alignment horizontal="right" vertical="center"/>
    </xf>
    <xf numFmtId="177" fontId="25" fillId="18" borderId="12" xfId="0" applyNumberFormat="1" applyFont="1" applyFill="1" applyBorder="1" applyAlignment="1" applyProtection="1">
      <alignment horizontal="center" vertical="center"/>
    </xf>
    <xf numFmtId="177" fontId="22" fillId="18" borderId="10" xfId="0" applyNumberFormat="1" applyFont="1" applyFill="1" applyBorder="1" applyAlignment="1" applyProtection="1">
      <alignment horizontal="right" vertical="center"/>
    </xf>
    <xf numFmtId="0" fontId="23" fillId="18" borderId="0" xfId="0" applyFont="1" applyFill="1"/>
    <xf numFmtId="177" fontId="24" fillId="18" borderId="12" xfId="0" applyNumberFormat="1" applyFont="1" applyFill="1" applyBorder="1" applyAlignment="1" applyProtection="1">
      <alignment horizontal="center" vertical="center"/>
    </xf>
    <xf numFmtId="177" fontId="25" fillId="18" borderId="10" xfId="0" applyNumberFormat="1" applyFont="1" applyFill="1" applyBorder="1" applyAlignment="1" applyProtection="1">
      <alignment vertical="center"/>
    </xf>
    <xf numFmtId="177" fontId="23" fillId="18" borderId="10" xfId="0" applyNumberFormat="1" applyFont="1" applyFill="1" applyBorder="1" applyAlignment="1">
      <alignment vertical="center"/>
    </xf>
    <xf numFmtId="0" fontId="27" fillId="0" borderId="10" xfId="0" applyFont="1" applyBorder="1" applyAlignment="1">
      <alignment horizontal="center"/>
    </xf>
    <xf numFmtId="177" fontId="20" fillId="18" borderId="10" xfId="0" applyNumberFormat="1" applyFont="1" applyFill="1" applyBorder="1" applyAlignment="1" applyProtection="1">
      <alignment horizontal="center" vertical="center"/>
    </xf>
    <xf numFmtId="177" fontId="27" fillId="18" borderId="10" xfId="0" applyNumberFormat="1" applyFont="1" applyFill="1" applyBorder="1" applyAlignment="1">
      <alignment vertical="center"/>
    </xf>
    <xf numFmtId="0" fontId="33" fillId="0" borderId="10" xfId="0" applyFont="1" applyBorder="1" applyAlignment="1">
      <alignment horizontal="center" vertical="center"/>
    </xf>
    <xf numFmtId="0" fontId="23" fillId="0" borderId="10" xfId="0" applyFont="1" applyBorder="1" applyAlignment="1">
      <alignment horizontal="center" vertical="center"/>
    </xf>
    <xf numFmtId="0" fontId="22" fillId="0" borderId="0" xfId="0" applyFont="1" applyFill="1" applyAlignment="1">
      <alignment vertical="center"/>
    </xf>
    <xf numFmtId="0" fontId="0" fillId="0" borderId="12" xfId="0" applyFill="1" applyBorder="1" applyAlignment="1">
      <alignment horizontal="left" vertical="center"/>
    </xf>
    <xf numFmtId="0" fontId="0" fillId="0" borderId="12" xfId="0" applyFont="1" applyFill="1" applyBorder="1" applyAlignment="1">
      <alignment horizontal="center" vertical="center"/>
    </xf>
    <xf numFmtId="0" fontId="0" fillId="0" borderId="12" xfId="0" applyFill="1" applyBorder="1" applyAlignment="1">
      <alignment horizontal="right" vertical="center"/>
    </xf>
    <xf numFmtId="1" fontId="27" fillId="0" borderId="10" xfId="0" applyNumberFormat="1" applyFont="1" applyFill="1" applyBorder="1" applyAlignment="1">
      <alignment horizontal="center" vertical="center" wrapText="1"/>
    </xf>
    <xf numFmtId="0" fontId="7" fillId="0" borderId="10" xfId="0" applyFont="1" applyFill="1" applyBorder="1" applyAlignment="1">
      <alignment horizontal="center" vertical="center" shrinkToFit="1"/>
    </xf>
    <xf numFmtId="0" fontId="26" fillId="0" borderId="0" xfId="0" applyFont="1" applyFill="1" applyAlignment="1">
      <alignment vertical="center" wrapText="1"/>
    </xf>
    <xf numFmtId="0" fontId="27" fillId="0" borderId="0" xfId="0" applyFont="1" applyFill="1" applyAlignment="1">
      <alignment horizontal="center" vertical="center" wrapText="1"/>
    </xf>
    <xf numFmtId="0" fontId="47" fillId="0" borderId="10" xfId="0" applyFont="1" applyFill="1" applyBorder="1" applyAlignment="1">
      <alignment vertical="center" shrinkToFit="1"/>
    </xf>
    <xf numFmtId="178" fontId="27" fillId="0" borderId="10" xfId="0" applyNumberFormat="1" applyFont="1" applyFill="1" applyBorder="1" applyAlignment="1">
      <alignment horizontal="center" vertical="center" shrinkToFit="1"/>
    </xf>
    <xf numFmtId="1" fontId="23" fillId="18" borderId="10" xfId="0" applyNumberFormat="1" applyFont="1" applyFill="1" applyBorder="1" applyAlignment="1">
      <alignment vertical="center" shrinkToFit="1"/>
    </xf>
    <xf numFmtId="178" fontId="23" fillId="0" borderId="10" xfId="0" applyNumberFormat="1" applyFont="1" applyFill="1" applyBorder="1" applyAlignment="1">
      <alignment horizontal="center" vertical="center" shrinkToFit="1"/>
    </xf>
    <xf numFmtId="0" fontId="22" fillId="18" borderId="0" xfId="0" applyFont="1" applyFill="1" applyAlignment="1">
      <alignment vertical="center"/>
    </xf>
    <xf numFmtId="0" fontId="23" fillId="18" borderId="10" xfId="0" applyFont="1" applyFill="1" applyBorder="1" applyAlignment="1">
      <alignment vertical="center" shrinkToFit="1"/>
    </xf>
    <xf numFmtId="178" fontId="23" fillId="18" borderId="10" xfId="0" applyNumberFormat="1" applyFont="1" applyFill="1" applyBorder="1" applyAlignment="1">
      <alignment horizontal="center" vertical="center" shrinkToFit="1"/>
    </xf>
    <xf numFmtId="0" fontId="47" fillId="18" borderId="10" xfId="0" applyFont="1" applyFill="1" applyBorder="1" applyAlignment="1">
      <alignment vertical="center" shrinkToFit="1"/>
    </xf>
    <xf numFmtId="0" fontId="47" fillId="0" borderId="10" xfId="0" applyFont="1" applyFill="1" applyBorder="1" applyAlignment="1">
      <alignment horizontal="center" vertical="center" shrinkToFit="1"/>
    </xf>
    <xf numFmtId="178" fontId="47" fillId="0" borderId="10" xfId="0" applyNumberFormat="1" applyFont="1" applyFill="1" applyBorder="1" applyAlignment="1">
      <alignment horizontal="center" vertical="center"/>
    </xf>
    <xf numFmtId="0" fontId="22" fillId="0" borderId="0" xfId="0" applyFont="1" applyFill="1"/>
    <xf numFmtId="176" fontId="22" fillId="0" borderId="0" xfId="0" applyNumberFormat="1" applyFont="1" applyFill="1" applyAlignment="1">
      <alignment horizontal="center" shrinkToFit="1"/>
    </xf>
    <xf numFmtId="0" fontId="0" fillId="0" borderId="0" xfId="0" applyFill="1"/>
    <xf numFmtId="0" fontId="22" fillId="0" borderId="0" xfId="0" applyFont="1" applyFill="1" applyAlignment="1">
      <alignment horizontal="center"/>
    </xf>
    <xf numFmtId="0" fontId="27" fillId="0" borderId="10" xfId="0" applyFont="1" applyFill="1" applyBorder="1" applyAlignment="1">
      <alignment horizontal="center" vertical="center" shrinkToFit="1"/>
    </xf>
    <xf numFmtId="177" fontId="23" fillId="18" borderId="0" xfId="0" applyNumberFormat="1" applyFont="1" applyFill="1"/>
    <xf numFmtId="0" fontId="48" fillId="0" borderId="10" xfId="0" applyFont="1" applyFill="1" applyBorder="1" applyAlignment="1">
      <alignment vertical="center" shrinkToFit="1"/>
    </xf>
    <xf numFmtId="178" fontId="23" fillId="0" borderId="10" xfId="0" applyNumberFormat="1" applyFont="1" applyBorder="1" applyAlignment="1">
      <alignment vertical="center"/>
    </xf>
    <xf numFmtId="0" fontId="49" fillId="0" borderId="0" xfId="0" applyFont="1"/>
    <xf numFmtId="0" fontId="49" fillId="0" borderId="0" xfId="0" applyFont="1" applyFill="1" applyBorder="1" applyAlignment="1">
      <alignment vertical="center"/>
    </xf>
    <xf numFmtId="0" fontId="12" fillId="0" borderId="10" xfId="0" applyFont="1" applyBorder="1" applyAlignment="1">
      <alignment horizontal="center"/>
    </xf>
    <xf numFmtId="0" fontId="0" fillId="0" borderId="10" xfId="0" applyBorder="1"/>
    <xf numFmtId="0" fontId="23" fillId="0" borderId="10" xfId="47" applyBorder="1" applyAlignment="1">
      <alignment horizontal="center" vertical="center"/>
    </xf>
    <xf numFmtId="0" fontId="51" fillId="0" borderId="10" xfId="0" applyFont="1" applyBorder="1" applyAlignment="1">
      <alignment horizontal="center"/>
    </xf>
    <xf numFmtId="0" fontId="0" fillId="0" borderId="0" xfId="0" applyAlignment="1">
      <alignment horizontal="right"/>
    </xf>
    <xf numFmtId="0" fontId="50" fillId="0" borderId="0" xfId="0" applyFont="1"/>
    <xf numFmtId="0" fontId="1" fillId="0" borderId="0" xfId="0" applyFont="1" applyAlignment="1">
      <alignment horizontal="right" wrapText="1"/>
    </xf>
    <xf numFmtId="0" fontId="27" fillId="18" borderId="0" xfId="0" applyFont="1" applyFill="1"/>
    <xf numFmtId="0" fontId="0" fillId="18" borderId="0" xfId="0" applyFill="1"/>
    <xf numFmtId="177" fontId="19" fillId="18" borderId="12" xfId="0" applyNumberFormat="1" applyFont="1" applyFill="1" applyBorder="1" applyAlignment="1" applyProtection="1">
      <alignment horizontal="center" vertical="center"/>
    </xf>
    <xf numFmtId="177" fontId="19" fillId="18" borderId="10" xfId="0" applyNumberFormat="1" applyFont="1" applyFill="1" applyBorder="1" applyAlignment="1" applyProtection="1">
      <alignment horizontal="left" vertical="center"/>
    </xf>
    <xf numFmtId="177" fontId="19" fillId="18" borderId="10" xfId="0" applyNumberFormat="1" applyFont="1" applyFill="1" applyBorder="1" applyAlignment="1" applyProtection="1">
      <alignment horizontal="right" vertical="center"/>
    </xf>
    <xf numFmtId="177" fontId="20" fillId="18" borderId="10" xfId="0" applyNumberFormat="1" applyFont="1" applyFill="1" applyBorder="1" applyAlignment="1" applyProtection="1">
      <alignment horizontal="left" vertical="center"/>
    </xf>
    <xf numFmtId="177" fontId="22" fillId="18" borderId="10" xfId="0" applyNumberFormat="1" applyFont="1" applyFill="1" applyBorder="1" applyAlignment="1">
      <alignment horizontal="left" vertical="center"/>
    </xf>
    <xf numFmtId="177" fontId="24" fillId="18" borderId="10" xfId="0" applyNumberFormat="1" applyFont="1" applyFill="1" applyBorder="1" applyAlignment="1" applyProtection="1">
      <alignment horizontal="left" vertical="center"/>
    </xf>
    <xf numFmtId="177" fontId="27" fillId="18" borderId="10" xfId="0" applyNumberFormat="1" applyFont="1" applyFill="1" applyBorder="1" applyAlignment="1">
      <alignment horizontal="left" vertical="center"/>
    </xf>
    <xf numFmtId="177" fontId="22" fillId="18" borderId="10" xfId="0" applyNumberFormat="1" applyFont="1" applyFill="1" applyBorder="1" applyAlignment="1" applyProtection="1">
      <alignment horizontal="left" vertical="center"/>
    </xf>
    <xf numFmtId="177" fontId="25" fillId="18" borderId="10" xfId="0" applyNumberFormat="1" applyFont="1" applyFill="1" applyBorder="1" applyAlignment="1" applyProtection="1">
      <alignment horizontal="left" vertical="center"/>
    </xf>
    <xf numFmtId="177" fontId="26" fillId="18" borderId="10" xfId="0" applyNumberFormat="1" applyFont="1" applyFill="1" applyBorder="1" applyAlignment="1">
      <alignment horizontal="left" vertical="center"/>
    </xf>
    <xf numFmtId="177" fontId="26" fillId="18" borderId="10" xfId="0" applyNumberFormat="1" applyFont="1" applyFill="1" applyBorder="1" applyAlignment="1">
      <alignment horizontal="right" vertical="center"/>
    </xf>
    <xf numFmtId="177" fontId="23" fillId="18" borderId="10" xfId="0" applyNumberFormat="1" applyFont="1" applyFill="1" applyBorder="1" applyAlignment="1">
      <alignment horizontal="left" vertical="center"/>
    </xf>
    <xf numFmtId="0" fontId="25" fillId="18" borderId="10" xfId="0" applyNumberFormat="1" applyFont="1" applyFill="1" applyBorder="1" applyAlignment="1" applyProtection="1">
      <alignment horizontal="center" vertical="center"/>
    </xf>
    <xf numFmtId="3" fontId="6" fillId="18" borderId="10" xfId="0" applyNumberFormat="1" applyFont="1" applyFill="1" applyBorder="1" applyAlignment="1" applyProtection="1">
      <alignment horizontal="right" vertical="center"/>
    </xf>
    <xf numFmtId="0" fontId="57" fillId="0" borderId="10" xfId="0" applyFont="1" applyBorder="1" applyAlignment="1">
      <alignment horizontal="left" wrapText="1"/>
    </xf>
    <xf numFmtId="3" fontId="57" fillId="0" borderId="10" xfId="0" applyNumberFormat="1" applyFont="1" applyBorder="1" applyAlignment="1">
      <alignment horizontal="center" wrapText="1"/>
    </xf>
    <xf numFmtId="3" fontId="7" fillId="0" borderId="10" xfId="0" applyNumberFormat="1" applyFont="1" applyFill="1" applyBorder="1" applyAlignment="1" applyProtection="1">
      <alignment horizontal="right" vertical="center"/>
    </xf>
    <xf numFmtId="177" fontId="0" fillId="18" borderId="0" xfId="0" applyNumberFormat="1" applyFill="1" applyAlignment="1">
      <alignment horizontal="center" vertical="center"/>
    </xf>
    <xf numFmtId="177" fontId="0" fillId="18" borderId="0" xfId="0" applyNumberFormat="1" applyFill="1" applyAlignment="1">
      <alignment vertical="center"/>
    </xf>
    <xf numFmtId="177" fontId="27" fillId="18" borderId="10" xfId="0" applyNumberFormat="1" applyFont="1" applyFill="1" applyBorder="1" applyAlignment="1">
      <alignment horizontal="center" vertical="center"/>
    </xf>
    <xf numFmtId="177" fontId="32" fillId="18" borderId="13" xfId="0" applyNumberFormat="1" applyFont="1" applyFill="1" applyBorder="1" applyAlignment="1">
      <alignment horizontal="right" vertical="center" shrinkToFit="1"/>
    </xf>
    <xf numFmtId="177" fontId="32" fillId="18" borderId="14" xfId="0" applyNumberFormat="1" applyFont="1" applyFill="1" applyBorder="1" applyAlignment="1">
      <alignment horizontal="right" vertical="center" shrinkToFit="1"/>
    </xf>
    <xf numFmtId="177" fontId="32" fillId="18" borderId="10" xfId="0" applyNumberFormat="1" applyFont="1" applyFill="1" applyBorder="1" applyAlignment="1">
      <alignment horizontal="right" vertical="center" shrinkToFit="1"/>
    </xf>
    <xf numFmtId="0" fontId="0" fillId="18" borderId="10" xfId="0" applyFill="1" applyBorder="1"/>
    <xf numFmtId="177" fontId="32" fillId="18" borderId="15" xfId="0" applyNumberFormat="1" applyFont="1" applyFill="1" applyBorder="1" applyAlignment="1">
      <alignment horizontal="right" vertical="center" shrinkToFit="1"/>
    </xf>
    <xf numFmtId="177" fontId="0" fillId="18" borderId="10" xfId="0" applyNumberFormat="1" applyFill="1" applyBorder="1" applyAlignment="1">
      <alignment vertical="center"/>
    </xf>
    <xf numFmtId="177" fontId="27" fillId="18" borderId="10" xfId="0" applyNumberFormat="1" applyFont="1" applyFill="1" applyBorder="1" applyAlignment="1">
      <alignment horizontal="center"/>
    </xf>
    <xf numFmtId="177" fontId="27" fillId="18" borderId="10" xfId="0" applyNumberFormat="1" applyFont="1" applyFill="1" applyBorder="1"/>
    <xf numFmtId="177" fontId="58" fillId="18" borderId="10" xfId="0" applyNumberFormat="1" applyFont="1" applyFill="1" applyBorder="1" applyAlignment="1" applyProtection="1">
      <alignment horizontal="left" vertical="center"/>
    </xf>
    <xf numFmtId="177" fontId="26" fillId="18" borderId="10" xfId="0" applyNumberFormat="1" applyFont="1" applyFill="1" applyBorder="1" applyAlignment="1" applyProtection="1">
      <alignment horizontal="right" vertical="center"/>
    </xf>
    <xf numFmtId="0" fontId="44" fillId="0" borderId="0" xfId="0" applyFont="1"/>
    <xf numFmtId="0" fontId="20" fillId="0" borderId="0" xfId="0" applyFont="1"/>
    <xf numFmtId="0" fontId="25" fillId="0" borderId="10" xfId="0" applyFont="1" applyBorder="1" applyAlignment="1">
      <alignment vertical="center"/>
    </xf>
    <xf numFmtId="0" fontId="8" fillId="18" borderId="10" xfId="0" applyFont="1" applyFill="1" applyBorder="1" applyAlignment="1">
      <alignment vertical="center" wrapText="1"/>
    </xf>
    <xf numFmtId="0" fontId="25" fillId="0" borderId="10" xfId="0" applyFont="1" applyBorder="1" applyAlignment="1">
      <alignment vertical="center" shrinkToFit="1"/>
    </xf>
    <xf numFmtId="0" fontId="25" fillId="0" borderId="10" xfId="0" applyFont="1" applyBorder="1"/>
    <xf numFmtId="177" fontId="19" fillId="18" borderId="12" xfId="0" applyNumberFormat="1" applyFont="1" applyFill="1" applyBorder="1" applyAlignment="1" applyProtection="1">
      <alignment horizontal="left" vertical="center"/>
    </xf>
    <xf numFmtId="0" fontId="19" fillId="18" borderId="10" xfId="0" applyNumberFormat="1" applyFont="1" applyFill="1" applyBorder="1" applyAlignment="1" applyProtection="1">
      <alignment horizontal="left" vertical="center"/>
    </xf>
    <xf numFmtId="0" fontId="22" fillId="18" borderId="10" xfId="0" applyNumberFormat="1" applyFont="1" applyFill="1" applyBorder="1" applyAlignment="1">
      <alignment horizontal="left" vertical="center"/>
    </xf>
    <xf numFmtId="0" fontId="24" fillId="18" borderId="10" xfId="0" applyNumberFormat="1" applyFont="1" applyFill="1" applyBorder="1" applyAlignment="1" applyProtection="1">
      <alignment horizontal="left" vertical="center"/>
    </xf>
    <xf numFmtId="0" fontId="26" fillId="18" borderId="10" xfId="0" applyNumberFormat="1" applyFont="1" applyFill="1" applyBorder="1" applyAlignment="1">
      <alignment horizontal="left" vertical="center"/>
    </xf>
    <xf numFmtId="0" fontId="25" fillId="18" borderId="10" xfId="0" applyNumberFormat="1" applyFont="1" applyFill="1" applyBorder="1" applyAlignment="1" applyProtection="1">
      <alignment horizontal="left" vertical="center"/>
    </xf>
    <xf numFmtId="0" fontId="0" fillId="18" borderId="0" xfId="0" applyFill="1" applyAlignment="1">
      <alignment horizontal="left"/>
    </xf>
    <xf numFmtId="177" fontId="19" fillId="18" borderId="10" xfId="0" applyNumberFormat="1" applyFont="1" applyFill="1" applyBorder="1" applyAlignment="1" applyProtection="1">
      <alignment horizontal="center" vertical="center"/>
    </xf>
    <xf numFmtId="0" fontId="67" fillId="0" borderId="0" xfId="45" applyFont="1" applyBorder="1" applyAlignment="1">
      <alignment horizontal="center" vertical="center"/>
    </xf>
    <xf numFmtId="0" fontId="67" fillId="0" borderId="0" xfId="46" applyFont="1" applyBorder="1" applyAlignment="1">
      <alignment horizontal="left" vertical="center"/>
    </xf>
    <xf numFmtId="0" fontId="67" fillId="0" borderId="0" xfId="0" applyFont="1"/>
    <xf numFmtId="0" fontId="67" fillId="0" borderId="0" xfId="45" applyFont="1" applyFill="1" applyBorder="1" applyAlignment="1">
      <alignment horizontal="center" vertical="center"/>
    </xf>
    <xf numFmtId="0" fontId="67" fillId="0" borderId="0" xfId="0" applyFont="1" applyAlignment="1">
      <alignment horizontal="center"/>
    </xf>
    <xf numFmtId="0" fontId="68" fillId="0" borderId="0" xfId="0" applyFont="1" applyAlignment="1">
      <alignment horizontal="center" vertical="center"/>
    </xf>
    <xf numFmtId="0" fontId="66" fillId="0" borderId="0" xfId="0" applyFont="1" applyAlignment="1">
      <alignment horizontal="center" vertical="center"/>
    </xf>
    <xf numFmtId="179" fontId="12" fillId="18" borderId="10" xfId="0" applyNumberFormat="1" applyFont="1" applyFill="1" applyBorder="1" applyAlignment="1">
      <alignment horizontal="left" indent="2"/>
    </xf>
    <xf numFmtId="177" fontId="25" fillId="18" borderId="10" xfId="0" applyNumberFormat="1" applyFont="1" applyFill="1" applyBorder="1" applyAlignment="1" applyProtection="1">
      <alignment horizontal="right" vertical="center"/>
    </xf>
    <xf numFmtId="177" fontId="59" fillId="18" borderId="10" xfId="0" applyNumberFormat="1" applyFont="1" applyFill="1" applyBorder="1" applyAlignment="1">
      <alignment horizontal="right" vertical="center"/>
    </xf>
    <xf numFmtId="177" fontId="59" fillId="18" borderId="10" xfId="0" applyNumberFormat="1" applyFont="1" applyFill="1" applyBorder="1" applyAlignment="1" applyProtection="1">
      <alignment horizontal="right" vertical="center"/>
    </xf>
    <xf numFmtId="177" fontId="20" fillId="18" borderId="10" xfId="0" applyNumberFormat="1" applyFont="1" applyFill="1" applyBorder="1" applyAlignment="1">
      <alignment horizontal="right" vertical="center"/>
    </xf>
    <xf numFmtId="176" fontId="23" fillId="18" borderId="10" xfId="0" applyNumberFormat="1" applyFont="1" applyFill="1" applyBorder="1"/>
    <xf numFmtId="176" fontId="20" fillId="18" borderId="10" xfId="0" applyNumberFormat="1" applyFont="1" applyFill="1" applyBorder="1" applyAlignment="1">
      <alignment horizontal="right" vertical="center"/>
    </xf>
    <xf numFmtId="0" fontId="23" fillId="0" borderId="10" xfId="0" applyFont="1" applyBorder="1" applyAlignment="1">
      <alignment horizontal="center" vertical="center" shrinkToFit="1"/>
    </xf>
    <xf numFmtId="179" fontId="0" fillId="0" borderId="0" xfId="0" applyNumberFormat="1"/>
    <xf numFmtId="179" fontId="12" fillId="0" borderId="10" xfId="0" applyNumberFormat="1" applyFont="1" applyBorder="1" applyAlignment="1">
      <alignment horizontal="left" indent="2"/>
    </xf>
    <xf numFmtId="0" fontId="9" fillId="0" borderId="10" xfId="0" applyFont="1" applyBorder="1" applyAlignment="1">
      <alignment horizontal="left" indent="1"/>
    </xf>
    <xf numFmtId="0" fontId="12" fillId="0" borderId="10" xfId="0" applyFont="1" applyBorder="1" applyAlignment="1">
      <alignment horizontal="left" indent="2"/>
    </xf>
    <xf numFmtId="0" fontId="23" fillId="18" borderId="10" xfId="0" applyFont="1" applyFill="1" applyBorder="1"/>
    <xf numFmtId="0" fontId="23" fillId="18" borderId="0" xfId="0" applyFont="1" applyFill="1" applyAlignment="1">
      <alignment horizontal="center"/>
    </xf>
    <xf numFmtId="0" fontId="23" fillId="18" borderId="10" xfId="0" applyFont="1" applyFill="1" applyBorder="1" applyAlignment="1">
      <alignment horizontal="center"/>
    </xf>
    <xf numFmtId="0" fontId="23" fillId="18" borderId="10" xfId="0" applyFont="1" applyFill="1" applyBorder="1" applyAlignment="1">
      <alignment horizontal="center" vertical="center"/>
    </xf>
    <xf numFmtId="177" fontId="0" fillId="18" borderId="10" xfId="0" applyNumberFormat="1" applyFill="1" applyBorder="1" applyAlignment="1">
      <alignment horizontal="left" vertical="center"/>
    </xf>
    <xf numFmtId="0" fontId="27" fillId="18" borderId="10" xfId="0" applyNumberFormat="1" applyFont="1" applyFill="1" applyBorder="1" applyAlignment="1">
      <alignment horizontal="center" vertical="center"/>
    </xf>
    <xf numFmtId="0" fontId="68" fillId="0" borderId="0" xfId="0" applyFont="1" applyAlignment="1">
      <alignment horizontal="center" vertical="center"/>
    </xf>
    <xf numFmtId="0" fontId="70" fillId="0" borderId="0" xfId="0" applyFont="1" applyAlignment="1">
      <alignment horizontal="left" vertical="center"/>
    </xf>
    <xf numFmtId="0" fontId="71" fillId="0" borderId="0" xfId="0" applyFont="1" applyFill="1" applyAlignment="1">
      <alignment horizontal="center" vertical="center"/>
    </xf>
    <xf numFmtId="177" fontId="52" fillId="18" borderId="0" xfId="0" applyNumberFormat="1" applyFont="1" applyFill="1" applyBorder="1" applyAlignment="1" applyProtection="1">
      <alignment horizontal="center" vertical="center"/>
    </xf>
    <xf numFmtId="0" fontId="18" fillId="0" borderId="0" xfId="0" applyFont="1" applyAlignment="1">
      <alignment horizontal="center"/>
    </xf>
    <xf numFmtId="0" fontId="3" fillId="0" borderId="0" xfId="0" applyFont="1" applyAlignment="1">
      <alignment horizontal="center"/>
    </xf>
    <xf numFmtId="0" fontId="31" fillId="0" borderId="0" xfId="0" applyFont="1" applyAlignment="1">
      <alignment horizontal="center"/>
    </xf>
    <xf numFmtId="0" fontId="5" fillId="0" borderId="0" xfId="0" applyFont="1" applyAlignment="1">
      <alignment horizontal="center"/>
    </xf>
    <xf numFmtId="0" fontId="10" fillId="0" borderId="0" xfId="0" applyFont="1" applyAlignment="1">
      <alignment horizontal="center"/>
    </xf>
    <xf numFmtId="0" fontId="10" fillId="0" borderId="0" xfId="0" applyFont="1" applyAlignment="1">
      <alignment horizontal="left"/>
    </xf>
    <xf numFmtId="0" fontId="46" fillId="0" borderId="0" xfId="0" applyFont="1" applyFill="1" applyAlignment="1">
      <alignment horizontal="center" vertical="center"/>
    </xf>
    <xf numFmtId="177" fontId="19" fillId="18" borderId="0" xfId="0" applyNumberFormat="1" applyFont="1" applyFill="1" applyBorder="1" applyAlignment="1" applyProtection="1">
      <alignment horizontal="center" vertical="center"/>
    </xf>
    <xf numFmtId="177" fontId="69" fillId="18" borderId="0" xfId="0" applyNumberFormat="1" applyFont="1" applyFill="1" applyBorder="1" applyAlignment="1" applyProtection="1">
      <alignment horizontal="center" vertical="center"/>
    </xf>
    <xf numFmtId="177" fontId="31" fillId="18" borderId="0" xfId="0" applyNumberFormat="1" applyFont="1" applyFill="1" applyAlignment="1">
      <alignment horizontal="center" vertical="center"/>
    </xf>
    <xf numFmtId="177" fontId="0" fillId="18" borderId="0" xfId="0" applyNumberFormat="1" applyFill="1" applyAlignment="1">
      <alignment horizontal="center" vertical="center"/>
    </xf>
    <xf numFmtId="0" fontId="16" fillId="0" borderId="0" xfId="0" applyFont="1" applyAlignment="1">
      <alignment horizontal="center"/>
    </xf>
    <xf numFmtId="0" fontId="23" fillId="0" borderId="16" xfId="47" applyFont="1" applyFill="1" applyBorder="1" applyAlignment="1">
      <alignment horizontal="left" vertical="center"/>
    </xf>
    <xf numFmtId="0" fontId="23" fillId="0" borderId="17" xfId="47" applyFont="1" applyFill="1" applyBorder="1" applyAlignment="1">
      <alignment horizontal="left" vertical="center"/>
    </xf>
    <xf numFmtId="0" fontId="31" fillId="0" borderId="0" xfId="0" applyFont="1" applyBorder="1" applyAlignment="1">
      <alignment horizontal="center" vertical="center"/>
    </xf>
    <xf numFmtId="0" fontId="11" fillId="0" borderId="0" xfId="0" applyFont="1" applyAlignment="1">
      <alignment horizontal="center" vertical="center"/>
    </xf>
    <xf numFmtId="0" fontId="15" fillId="0" borderId="0" xfId="0" applyFont="1" applyBorder="1" applyAlignment="1">
      <alignment horizontal="left" wrapText="1"/>
    </xf>
  </cellXfs>
  <cellStyles count="72">
    <cellStyle name="20% - 强调文字颜色 1" xfId="1"/>
    <cellStyle name="20% - 强调文字颜色 2" xfId="2"/>
    <cellStyle name="20% - 强调文字颜色 3" xfId="3"/>
    <cellStyle name="20% - 强调文字颜色 4" xfId="4"/>
    <cellStyle name="20% - 强调文字颜色 5" xfId="5"/>
    <cellStyle name="20% - 强调文字颜色 6" xfId="6"/>
    <cellStyle name="20% - 着色 1" xfId="7"/>
    <cellStyle name="20% - 着色 2" xfId="8"/>
    <cellStyle name="20% - 着色 3" xfId="9"/>
    <cellStyle name="20% - 着色 4" xfId="10"/>
    <cellStyle name="20% - 着色 5" xfId="11"/>
    <cellStyle name="20% - 着色 6" xfId="12"/>
    <cellStyle name="40% - 强调文字颜色 1" xfId="13"/>
    <cellStyle name="40% - 强调文字颜色 2" xfId="14"/>
    <cellStyle name="40% - 强调文字颜色 3" xfId="15"/>
    <cellStyle name="40% - 强调文字颜色 4" xfId="16"/>
    <cellStyle name="40% - 强调文字颜色 5" xfId="17"/>
    <cellStyle name="40% - 强调文字颜色 6" xfId="18"/>
    <cellStyle name="40% - 着色 1" xfId="19"/>
    <cellStyle name="40% - 着色 2" xfId="20"/>
    <cellStyle name="40% - 着色 3" xfId="21"/>
    <cellStyle name="40% - 着色 4" xfId="22"/>
    <cellStyle name="40% - 着色 5" xfId="23"/>
    <cellStyle name="40% - 着色 6" xfId="24"/>
    <cellStyle name="60% - 强调文字颜色 1" xfId="25"/>
    <cellStyle name="60% - 强调文字颜色 2" xfId="26"/>
    <cellStyle name="60% - 强调文字颜色 3" xfId="27"/>
    <cellStyle name="60% - 强调文字颜色 4" xfId="28"/>
    <cellStyle name="60% - 强调文字颜色 5" xfId="29"/>
    <cellStyle name="60% - 强调文字颜色 6" xfId="30"/>
    <cellStyle name="60% - 着色 1" xfId="31"/>
    <cellStyle name="60% - 着色 2" xfId="32"/>
    <cellStyle name="60% - 着色 3" xfId="33"/>
    <cellStyle name="60% - 着色 4" xfId="34"/>
    <cellStyle name="60% - 着色 5" xfId="35"/>
    <cellStyle name="60% - 着色 6" xfId="36"/>
    <cellStyle name="Normal" xfId="0" builtinId="0"/>
    <cellStyle name="标题" xfId="37"/>
    <cellStyle name="标题 1" xfId="38"/>
    <cellStyle name="标题 2" xfId="39"/>
    <cellStyle name="标题 3" xfId="40"/>
    <cellStyle name="标题 4" xfId="41"/>
    <cellStyle name="标题_Sheet1" xfId="42"/>
    <cellStyle name="差" xfId="43"/>
    <cellStyle name="差_Sheet1" xfId="44"/>
    <cellStyle name="常规 2" xfId="45"/>
    <cellStyle name="常规_2001预算" xfId="46"/>
    <cellStyle name="常规_Sheet1" xfId="47"/>
    <cellStyle name="好" xfId="48"/>
    <cellStyle name="好_Sheet1" xfId="49"/>
    <cellStyle name="汇总" xfId="50"/>
    <cellStyle name="计算" xfId="51"/>
    <cellStyle name="检查单元格" xfId="52"/>
    <cellStyle name="解释性文本" xfId="53"/>
    <cellStyle name="警告文本" xfId="54"/>
    <cellStyle name="链接单元格" xfId="55"/>
    <cellStyle name="强调文字颜色 1" xfId="56"/>
    <cellStyle name="强调文字颜色 2" xfId="57"/>
    <cellStyle name="强调文字颜色 3" xfId="58"/>
    <cellStyle name="强调文字颜色 4" xfId="59"/>
    <cellStyle name="强调文字颜色 5" xfId="60"/>
    <cellStyle name="强调文字颜色 6" xfId="61"/>
    <cellStyle name="适中" xfId="62"/>
    <cellStyle name="输出" xfId="63"/>
    <cellStyle name="输入" xfId="64"/>
    <cellStyle name="注释" xfId="65"/>
    <cellStyle name="着色 1" xfId="66"/>
    <cellStyle name="着色 2" xfId="67"/>
    <cellStyle name="着色 3" xfId="68"/>
    <cellStyle name="着色 4" xfId="69"/>
    <cellStyle name="着色 5" xfId="70"/>
    <cellStyle name="着色 6" xfId="7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27"/>
  <sheetViews>
    <sheetView topLeftCell="A4" workbookViewId="0">
      <selection activeCell="L7" sqref="L7"/>
    </sheetView>
  </sheetViews>
  <sheetFormatPr defaultRowHeight="14.25"/>
  <cols>
    <col min="1" max="1" width="7.625" customWidth="1"/>
  </cols>
  <sheetData>
    <row r="1" spans="1:13">
      <c r="A1" s="1"/>
    </row>
    <row r="2" spans="1:13" ht="26.25" customHeight="1">
      <c r="A2" s="138" t="s">
        <v>574</v>
      </c>
      <c r="B2" s="138"/>
      <c r="C2" s="138"/>
      <c r="D2" s="138"/>
      <c r="E2" s="138"/>
      <c r="F2" s="138"/>
      <c r="G2" s="138"/>
      <c r="H2" s="138"/>
      <c r="I2" s="138"/>
    </row>
    <row r="3" spans="1:13" ht="26.25" customHeight="1">
      <c r="A3" s="118"/>
      <c r="B3" s="118"/>
      <c r="C3" s="118"/>
      <c r="D3" s="118"/>
      <c r="E3" s="118"/>
      <c r="F3" s="118"/>
      <c r="G3" s="118"/>
      <c r="H3" s="118"/>
      <c r="I3" s="118"/>
    </row>
    <row r="4" spans="1:13" ht="24" customHeight="1">
      <c r="A4" s="119"/>
      <c r="B4" s="139" t="s">
        <v>573</v>
      </c>
      <c r="C4" s="139"/>
      <c r="D4" s="139"/>
      <c r="E4" s="139"/>
      <c r="F4" s="139"/>
      <c r="G4" s="139"/>
      <c r="H4" s="139"/>
      <c r="I4" s="139"/>
    </row>
    <row r="5" spans="1:13" ht="24" customHeight="1">
      <c r="A5" s="113">
        <v>1</v>
      </c>
      <c r="B5" s="114" t="s">
        <v>556</v>
      </c>
    </row>
    <row r="6" spans="1:13" ht="24" customHeight="1">
      <c r="A6" s="113">
        <v>2</v>
      </c>
      <c r="B6" s="114" t="s">
        <v>557</v>
      </c>
    </row>
    <row r="7" spans="1:13" ht="24" customHeight="1">
      <c r="A7" s="113">
        <v>3</v>
      </c>
      <c r="B7" s="114" t="s">
        <v>558</v>
      </c>
      <c r="M7" s="1"/>
    </row>
    <row r="8" spans="1:13" ht="24" customHeight="1">
      <c r="A8" s="113">
        <v>4</v>
      </c>
      <c r="B8" s="114" t="s">
        <v>559</v>
      </c>
    </row>
    <row r="9" spans="1:13" ht="24" customHeight="1">
      <c r="A9" s="113">
        <v>5</v>
      </c>
      <c r="B9" s="114" t="s">
        <v>560</v>
      </c>
    </row>
    <row r="10" spans="1:13" ht="24" customHeight="1">
      <c r="A10" s="113">
        <v>6</v>
      </c>
      <c r="B10" s="114" t="s">
        <v>561</v>
      </c>
    </row>
    <row r="11" spans="1:13" ht="24" customHeight="1">
      <c r="A11" s="113">
        <v>7</v>
      </c>
      <c r="B11" s="114" t="s">
        <v>476</v>
      </c>
    </row>
    <row r="12" spans="1:13" ht="24" customHeight="1">
      <c r="A12" s="113">
        <v>8</v>
      </c>
      <c r="B12" s="114" t="s">
        <v>562</v>
      </c>
    </row>
    <row r="13" spans="1:13" ht="24" customHeight="1">
      <c r="A13" s="113">
        <v>9</v>
      </c>
      <c r="B13" s="114" t="s">
        <v>563</v>
      </c>
    </row>
    <row r="14" spans="1:13" ht="24" customHeight="1">
      <c r="A14" s="113">
        <v>10</v>
      </c>
      <c r="B14" s="114" t="s">
        <v>564</v>
      </c>
    </row>
    <row r="15" spans="1:13" ht="24" customHeight="1">
      <c r="A15" s="113">
        <v>11</v>
      </c>
      <c r="B15" s="114" t="s">
        <v>571</v>
      </c>
      <c r="E15" s="113"/>
      <c r="F15" s="114"/>
    </row>
    <row r="16" spans="1:13" ht="24" customHeight="1">
      <c r="A16" s="113">
        <v>12</v>
      </c>
      <c r="B16" s="114" t="s">
        <v>565</v>
      </c>
    </row>
    <row r="17" spans="1:2" ht="24" customHeight="1">
      <c r="A17" s="113">
        <v>13</v>
      </c>
      <c r="B17" s="114" t="s">
        <v>566</v>
      </c>
    </row>
    <row r="18" spans="1:2" ht="24" customHeight="1">
      <c r="A18" s="113">
        <v>14</v>
      </c>
      <c r="B18" s="114" t="s">
        <v>567</v>
      </c>
    </row>
    <row r="19" spans="1:2" ht="24" customHeight="1">
      <c r="A19" s="113">
        <v>15</v>
      </c>
      <c r="B19" s="114" t="s">
        <v>568</v>
      </c>
    </row>
    <row r="20" spans="1:2" ht="24" customHeight="1">
      <c r="A20" s="113">
        <v>16</v>
      </c>
      <c r="B20" s="114" t="s">
        <v>572</v>
      </c>
    </row>
    <row r="21" spans="1:2" ht="24" customHeight="1">
      <c r="A21" s="113">
        <v>17</v>
      </c>
      <c r="B21" s="114" t="s">
        <v>569</v>
      </c>
    </row>
    <row r="22" spans="1:2" ht="24" customHeight="1">
      <c r="A22" s="113">
        <v>18</v>
      </c>
      <c r="B22" s="114" t="s">
        <v>570</v>
      </c>
    </row>
    <row r="23" spans="1:2" ht="20.100000000000001" customHeight="1">
      <c r="A23" s="116"/>
      <c r="B23" s="115"/>
    </row>
    <row r="24" spans="1:2">
      <c r="A24" s="116"/>
      <c r="B24" s="115"/>
    </row>
    <row r="25" spans="1:2">
      <c r="A25" s="117"/>
      <c r="B25" s="115"/>
    </row>
    <row r="26" spans="1:2">
      <c r="A26" s="1"/>
    </row>
    <row r="27" spans="1:2">
      <c r="A27" s="1"/>
    </row>
  </sheetData>
  <mergeCells count="2">
    <mergeCell ref="A2:I2"/>
    <mergeCell ref="B4:I4"/>
  </mergeCells>
  <phoneticPr fontId="2" type="noConversion"/>
  <pageMargins left="0.75" right="0.75" top="1" bottom="1" header="0.5" footer="0.5"/>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sheetPr>
    <tabColor indexed="10"/>
  </sheetPr>
  <dimension ref="A1:C256"/>
  <sheetViews>
    <sheetView workbookViewId="0">
      <selection activeCell="G91" sqref="G91"/>
    </sheetView>
  </sheetViews>
  <sheetFormatPr defaultRowHeight="14.25"/>
  <cols>
    <col min="1" max="1" width="10" style="111" bestFit="1" customWidth="1"/>
    <col min="2" max="2" width="51.25" style="68" customWidth="1"/>
    <col min="3" max="3" width="15.375" style="68" customWidth="1"/>
    <col min="4" max="16384" width="9" style="68"/>
  </cols>
  <sheetData>
    <row r="1" spans="1:3" ht="27" customHeight="1">
      <c r="A1" s="150" t="s">
        <v>576</v>
      </c>
      <c r="B1" s="150"/>
      <c r="C1" s="150"/>
    </row>
    <row r="2" spans="1:3" ht="27" customHeight="1">
      <c r="A2" s="105"/>
      <c r="B2" s="21" t="s">
        <v>386</v>
      </c>
      <c r="C2" s="69"/>
    </row>
    <row r="3" spans="1:3" ht="15.75">
      <c r="A3" s="106" t="s">
        <v>28</v>
      </c>
      <c r="B3" s="112" t="s">
        <v>29</v>
      </c>
      <c r="C3" s="112" t="s">
        <v>575</v>
      </c>
    </row>
    <row r="4" spans="1:3" ht="15.75">
      <c r="A4" s="106">
        <v>201</v>
      </c>
      <c r="B4" s="72" t="s">
        <v>30</v>
      </c>
      <c r="C4" s="71">
        <f>SUM(C5,C10,C15,C23,C27,C31,C37,C39,C43,C47,C50,C56,C63,C65,C67,C69,C71,C73,C76,C80,C83,C85,C89)</f>
        <v>32614.609999999997</v>
      </c>
    </row>
    <row r="5" spans="1:3" ht="15.75">
      <c r="A5" s="106">
        <v>20101</v>
      </c>
      <c r="B5" s="72" t="s">
        <v>382</v>
      </c>
      <c r="C5" s="20">
        <f>SUM(C6:C9)</f>
        <v>971.54</v>
      </c>
    </row>
    <row r="6" spans="1:3" ht="15.75">
      <c r="A6" s="107" t="s">
        <v>31</v>
      </c>
      <c r="B6" s="73" t="s">
        <v>37</v>
      </c>
      <c r="C6" s="20">
        <v>688.54</v>
      </c>
    </row>
    <row r="7" spans="1:3" ht="15.75">
      <c r="A7" s="108" t="s">
        <v>32</v>
      </c>
      <c r="B7" s="74" t="s">
        <v>383</v>
      </c>
      <c r="C7" s="20">
        <v>103</v>
      </c>
    </row>
    <row r="8" spans="1:3" ht="15.75">
      <c r="A8" s="107" t="s">
        <v>33</v>
      </c>
      <c r="B8" s="73" t="s">
        <v>384</v>
      </c>
      <c r="C8" s="20">
        <v>70</v>
      </c>
    </row>
    <row r="9" spans="1:3" ht="15.75">
      <c r="A9" s="107" t="s">
        <v>34</v>
      </c>
      <c r="B9" s="73" t="s">
        <v>385</v>
      </c>
      <c r="C9" s="20">
        <v>110</v>
      </c>
    </row>
    <row r="10" spans="1:3" ht="15.75">
      <c r="A10" s="109">
        <v>20102</v>
      </c>
      <c r="B10" s="75" t="s">
        <v>35</v>
      </c>
      <c r="C10" s="20">
        <f>SUM(C11:C14)</f>
        <v>530.29999999999995</v>
      </c>
    </row>
    <row r="11" spans="1:3" ht="15.75">
      <c r="A11" s="107" t="s">
        <v>36</v>
      </c>
      <c r="B11" s="73" t="s">
        <v>37</v>
      </c>
      <c r="C11" s="20">
        <v>315.3</v>
      </c>
    </row>
    <row r="12" spans="1:3" ht="15.75">
      <c r="A12" s="107" t="s">
        <v>38</v>
      </c>
      <c r="B12" s="73" t="s">
        <v>39</v>
      </c>
      <c r="C12" s="20">
        <v>35</v>
      </c>
    </row>
    <row r="13" spans="1:3" ht="15.75">
      <c r="A13" s="107" t="s">
        <v>40</v>
      </c>
      <c r="B13" s="73" t="s">
        <v>41</v>
      </c>
      <c r="C13" s="20">
        <v>170</v>
      </c>
    </row>
    <row r="14" spans="1:3" ht="15.75">
      <c r="A14" s="107" t="s">
        <v>42</v>
      </c>
      <c r="B14" s="73" t="s">
        <v>43</v>
      </c>
      <c r="C14" s="20">
        <v>10</v>
      </c>
    </row>
    <row r="15" spans="1:3" ht="15.75">
      <c r="A15" s="109">
        <v>20103</v>
      </c>
      <c r="B15" s="75" t="s">
        <v>44</v>
      </c>
      <c r="C15" s="20">
        <f>SUM(C16:C22)</f>
        <v>7056.54</v>
      </c>
    </row>
    <row r="16" spans="1:3" ht="15.75">
      <c r="A16" s="107" t="s">
        <v>45</v>
      </c>
      <c r="B16" s="73" t="s">
        <v>37</v>
      </c>
      <c r="C16" s="20">
        <v>2404.7600000000002</v>
      </c>
    </row>
    <row r="17" spans="1:3" ht="15.75">
      <c r="A17" s="107" t="s">
        <v>46</v>
      </c>
      <c r="B17" s="73" t="s">
        <v>39</v>
      </c>
      <c r="C17" s="20">
        <v>24</v>
      </c>
    </row>
    <row r="18" spans="1:3" ht="15.75">
      <c r="A18" s="108" t="s">
        <v>47</v>
      </c>
      <c r="B18" s="74" t="s">
        <v>48</v>
      </c>
      <c r="C18" s="20">
        <v>2459.17</v>
      </c>
    </row>
    <row r="19" spans="1:3" ht="15.75">
      <c r="A19" s="108" t="s">
        <v>49</v>
      </c>
      <c r="B19" s="74" t="s">
        <v>50</v>
      </c>
      <c r="C19" s="20">
        <v>360.4</v>
      </c>
    </row>
    <row r="20" spans="1:3" ht="15.75">
      <c r="A20" s="107" t="s">
        <v>51</v>
      </c>
      <c r="B20" s="73" t="s">
        <v>52</v>
      </c>
      <c r="C20" s="20">
        <v>129</v>
      </c>
    </row>
    <row r="21" spans="1:3" ht="15.75">
      <c r="A21" s="108" t="s">
        <v>53</v>
      </c>
      <c r="B21" s="74" t="s">
        <v>54</v>
      </c>
      <c r="C21" s="20">
        <v>1299.01</v>
      </c>
    </row>
    <row r="22" spans="1:3" ht="15.75">
      <c r="A22" s="108" t="s">
        <v>55</v>
      </c>
      <c r="B22" s="74" t="s">
        <v>56</v>
      </c>
      <c r="C22" s="20">
        <v>380.2</v>
      </c>
    </row>
    <row r="23" spans="1:3" ht="15.75">
      <c r="A23" s="106">
        <v>20104</v>
      </c>
      <c r="B23" s="72" t="s">
        <v>57</v>
      </c>
      <c r="C23" s="20">
        <f>SUM(C24:C26)</f>
        <v>1498.22</v>
      </c>
    </row>
    <row r="24" spans="1:3" ht="15.75">
      <c r="A24" s="108" t="s">
        <v>58</v>
      </c>
      <c r="B24" s="76" t="s">
        <v>37</v>
      </c>
      <c r="C24" s="22">
        <v>874.69</v>
      </c>
    </row>
    <row r="25" spans="1:3" ht="15.75">
      <c r="A25" s="107" t="s">
        <v>59</v>
      </c>
      <c r="B25" s="73" t="s">
        <v>60</v>
      </c>
      <c r="C25" s="20">
        <v>43.530000000000008</v>
      </c>
    </row>
    <row r="26" spans="1:3" ht="15.75">
      <c r="A26" s="107" t="s">
        <v>61</v>
      </c>
      <c r="B26" s="73" t="s">
        <v>62</v>
      </c>
      <c r="C26" s="20">
        <v>580</v>
      </c>
    </row>
    <row r="27" spans="1:3" ht="15.75">
      <c r="A27" s="109">
        <v>20105</v>
      </c>
      <c r="B27" s="75" t="s">
        <v>63</v>
      </c>
      <c r="C27" s="20">
        <f>SUM(C28:C30)</f>
        <v>177.14000000000001</v>
      </c>
    </row>
    <row r="28" spans="1:3" ht="15.75">
      <c r="A28" s="107" t="s">
        <v>64</v>
      </c>
      <c r="B28" s="73" t="s">
        <v>65</v>
      </c>
      <c r="C28" s="20">
        <v>45</v>
      </c>
    </row>
    <row r="29" spans="1:3" ht="15.75">
      <c r="A29" s="107" t="s">
        <v>66</v>
      </c>
      <c r="B29" s="73" t="s">
        <v>60</v>
      </c>
      <c r="C29" s="20">
        <v>130.54000000000002</v>
      </c>
    </row>
    <row r="30" spans="1:3" ht="15.75">
      <c r="A30" s="107" t="s">
        <v>67</v>
      </c>
      <c r="B30" s="73" t="s">
        <v>68</v>
      </c>
      <c r="C30" s="20">
        <v>1.6</v>
      </c>
    </row>
    <row r="31" spans="1:3" ht="15.75">
      <c r="A31" s="109">
        <v>20106</v>
      </c>
      <c r="B31" s="75" t="s">
        <v>69</v>
      </c>
      <c r="C31" s="20">
        <f>SUM(C32:C36)</f>
        <v>1423.69</v>
      </c>
    </row>
    <row r="32" spans="1:3" ht="15.75">
      <c r="A32" s="107" t="s">
        <v>70</v>
      </c>
      <c r="B32" s="73" t="s">
        <v>37</v>
      </c>
      <c r="C32" s="20">
        <v>530.88</v>
      </c>
    </row>
    <row r="33" spans="1:3" ht="15.75">
      <c r="A33" s="107" t="s">
        <v>71</v>
      </c>
      <c r="B33" s="73" t="s">
        <v>39</v>
      </c>
      <c r="C33" s="20">
        <v>136.5</v>
      </c>
    </row>
    <row r="34" spans="1:3" ht="15.75">
      <c r="A34" s="107" t="s">
        <v>72</v>
      </c>
      <c r="B34" s="73" t="s">
        <v>73</v>
      </c>
      <c r="C34" s="20">
        <v>40</v>
      </c>
    </row>
    <row r="35" spans="1:3" ht="15.75">
      <c r="A35" s="107" t="s">
        <v>74</v>
      </c>
      <c r="B35" s="73" t="s">
        <v>60</v>
      </c>
      <c r="C35" s="20">
        <v>387.31</v>
      </c>
    </row>
    <row r="36" spans="1:3" ht="15.75">
      <c r="A36" s="108" t="s">
        <v>75</v>
      </c>
      <c r="B36" s="74" t="s">
        <v>76</v>
      </c>
      <c r="C36" s="20">
        <v>329</v>
      </c>
    </row>
    <row r="37" spans="1:3" ht="15.75">
      <c r="A37" s="106">
        <v>20107</v>
      </c>
      <c r="B37" s="72" t="s">
        <v>77</v>
      </c>
      <c r="C37" s="20">
        <v>1900</v>
      </c>
    </row>
    <row r="38" spans="1:3" ht="15.75">
      <c r="A38" s="108">
        <v>2010799</v>
      </c>
      <c r="B38" s="77" t="s">
        <v>78</v>
      </c>
      <c r="C38" s="20">
        <v>1900</v>
      </c>
    </row>
    <row r="39" spans="1:3" ht="15.75">
      <c r="A39" s="106">
        <v>20108</v>
      </c>
      <c r="B39" s="72" t="s">
        <v>79</v>
      </c>
      <c r="C39" s="20">
        <f>SUM(C40:C42)</f>
        <v>351.43</v>
      </c>
    </row>
    <row r="40" spans="1:3" ht="15.75">
      <c r="A40" s="107" t="s">
        <v>80</v>
      </c>
      <c r="B40" s="73" t="s">
        <v>37</v>
      </c>
      <c r="C40" s="20">
        <v>174.6</v>
      </c>
    </row>
    <row r="41" spans="1:3" ht="15.75">
      <c r="A41" s="107" t="s">
        <v>81</v>
      </c>
      <c r="B41" s="73" t="s">
        <v>82</v>
      </c>
      <c r="C41" s="20">
        <v>128.6</v>
      </c>
    </row>
    <row r="42" spans="1:3" ht="15.75">
      <c r="A42" s="107" t="s">
        <v>83</v>
      </c>
      <c r="B42" s="73" t="s">
        <v>60</v>
      </c>
      <c r="C42" s="20">
        <v>48.23</v>
      </c>
    </row>
    <row r="43" spans="1:3" ht="15.75">
      <c r="A43" s="109">
        <v>201010</v>
      </c>
      <c r="B43" s="75" t="s">
        <v>84</v>
      </c>
      <c r="C43" s="20">
        <f>SUM(C44:C46)</f>
        <v>799.06999999999994</v>
      </c>
    </row>
    <row r="44" spans="1:3" ht="15.75">
      <c r="A44" s="108" t="s">
        <v>85</v>
      </c>
      <c r="B44" s="74" t="s">
        <v>86</v>
      </c>
      <c r="C44" s="20">
        <v>634.06999999999994</v>
      </c>
    </row>
    <row r="45" spans="1:3" ht="15.75">
      <c r="A45" s="107" t="s">
        <v>87</v>
      </c>
      <c r="B45" s="73" t="s">
        <v>39</v>
      </c>
      <c r="C45" s="20">
        <v>66</v>
      </c>
    </row>
    <row r="46" spans="1:3" ht="15.75">
      <c r="A46" s="108" t="s">
        <v>88</v>
      </c>
      <c r="B46" s="74" t="s">
        <v>89</v>
      </c>
      <c r="C46" s="20">
        <v>99</v>
      </c>
    </row>
    <row r="47" spans="1:3" ht="15.75">
      <c r="A47" s="106">
        <v>20111</v>
      </c>
      <c r="B47" s="72" t="s">
        <v>90</v>
      </c>
      <c r="C47" s="20">
        <f>SUM(C48:C49)</f>
        <v>948.31</v>
      </c>
    </row>
    <row r="48" spans="1:3" ht="15.75">
      <c r="A48" s="107" t="s">
        <v>91</v>
      </c>
      <c r="B48" s="73" t="s">
        <v>37</v>
      </c>
      <c r="C48" s="20">
        <v>495.31</v>
      </c>
    </row>
    <row r="49" spans="1:3" ht="15.75">
      <c r="A49" s="107" t="s">
        <v>92</v>
      </c>
      <c r="B49" s="73" t="s">
        <v>93</v>
      </c>
      <c r="C49" s="20">
        <v>453</v>
      </c>
    </row>
    <row r="50" spans="1:3" ht="15.75">
      <c r="A50" s="109">
        <v>20113</v>
      </c>
      <c r="B50" s="75" t="s">
        <v>94</v>
      </c>
      <c r="C50" s="20">
        <f>SUM(C51:C55)</f>
        <v>5337.8300000000008</v>
      </c>
    </row>
    <row r="51" spans="1:3" ht="15.75">
      <c r="A51" s="108" t="s">
        <v>95</v>
      </c>
      <c r="B51" s="74" t="s">
        <v>86</v>
      </c>
      <c r="C51" s="20">
        <v>410.47</v>
      </c>
    </row>
    <row r="52" spans="1:3" ht="15.75">
      <c r="A52" s="107" t="s">
        <v>96</v>
      </c>
      <c r="B52" s="73" t="s">
        <v>97</v>
      </c>
      <c r="C52" s="20">
        <v>86</v>
      </c>
    </row>
    <row r="53" spans="1:3" ht="15.75">
      <c r="A53" s="107" t="s">
        <v>98</v>
      </c>
      <c r="B53" s="73" t="s">
        <v>99</v>
      </c>
      <c r="C53" s="20">
        <v>3565</v>
      </c>
    </row>
    <row r="54" spans="1:3" ht="15.75">
      <c r="A54" s="108" t="s">
        <v>100</v>
      </c>
      <c r="B54" s="74" t="s">
        <v>54</v>
      </c>
      <c r="C54" s="20">
        <v>610.56000000000006</v>
      </c>
    </row>
    <row r="55" spans="1:3" ht="15.75">
      <c r="A55" s="108" t="s">
        <v>101</v>
      </c>
      <c r="B55" s="74" t="s">
        <v>102</v>
      </c>
      <c r="C55" s="20">
        <v>665.8</v>
      </c>
    </row>
    <row r="56" spans="1:3" ht="15.75">
      <c r="A56" s="106">
        <v>20115</v>
      </c>
      <c r="B56" s="72" t="s">
        <v>103</v>
      </c>
      <c r="C56" s="20">
        <f>SUM(C57:C62)</f>
        <v>4458.3999999999996</v>
      </c>
    </row>
    <row r="57" spans="1:3" ht="15.75">
      <c r="A57" s="107" t="s">
        <v>17</v>
      </c>
      <c r="B57" s="73" t="s">
        <v>37</v>
      </c>
      <c r="C57" s="20">
        <v>3368.8599999999997</v>
      </c>
    </row>
    <row r="58" spans="1:3" ht="15.75">
      <c r="A58" s="107" t="s">
        <v>18</v>
      </c>
      <c r="B58" s="73" t="s">
        <v>39</v>
      </c>
      <c r="C58" s="20">
        <v>368</v>
      </c>
    </row>
    <row r="59" spans="1:3" ht="15.75">
      <c r="A59" s="107" t="s">
        <v>19</v>
      </c>
      <c r="B59" s="73" t="s">
        <v>104</v>
      </c>
      <c r="C59" s="20">
        <v>199.99999999999997</v>
      </c>
    </row>
    <row r="60" spans="1:3" ht="15.75">
      <c r="A60" s="107" t="s">
        <v>20</v>
      </c>
      <c r="B60" s="73" t="s">
        <v>105</v>
      </c>
      <c r="C60" s="20">
        <v>134</v>
      </c>
    </row>
    <row r="61" spans="1:3" ht="15.75">
      <c r="A61" s="107" t="s">
        <v>21</v>
      </c>
      <c r="B61" s="73" t="s">
        <v>73</v>
      </c>
      <c r="C61" s="20">
        <v>28</v>
      </c>
    </row>
    <row r="62" spans="1:3" ht="15.75">
      <c r="A62" s="107" t="s">
        <v>22</v>
      </c>
      <c r="B62" s="73" t="s">
        <v>60</v>
      </c>
      <c r="C62" s="20">
        <v>359.54</v>
      </c>
    </row>
    <row r="63" spans="1:3" ht="15.75">
      <c r="A63" s="109">
        <v>20117</v>
      </c>
      <c r="B63" s="75" t="s">
        <v>106</v>
      </c>
      <c r="C63" s="20">
        <v>43</v>
      </c>
    </row>
    <row r="64" spans="1:3" ht="15.75">
      <c r="A64" s="107" t="s">
        <v>107</v>
      </c>
      <c r="B64" s="73" t="s">
        <v>108</v>
      </c>
      <c r="C64" s="20">
        <v>43</v>
      </c>
    </row>
    <row r="65" spans="1:3" ht="15.75">
      <c r="A65" s="109">
        <v>20123</v>
      </c>
      <c r="B65" s="75" t="s">
        <v>109</v>
      </c>
      <c r="C65" s="20">
        <v>47</v>
      </c>
    </row>
    <row r="66" spans="1:3" ht="15.75">
      <c r="A66" s="107" t="s">
        <v>110</v>
      </c>
      <c r="B66" s="73" t="s">
        <v>111</v>
      </c>
      <c r="C66" s="20">
        <v>47</v>
      </c>
    </row>
    <row r="67" spans="1:3" ht="15.75">
      <c r="A67" s="109">
        <v>20125</v>
      </c>
      <c r="B67" s="75" t="s">
        <v>585</v>
      </c>
      <c r="C67" s="79">
        <v>36</v>
      </c>
    </row>
    <row r="68" spans="1:3" ht="15.75">
      <c r="A68" s="107">
        <v>20125699</v>
      </c>
      <c r="B68" s="136" t="s">
        <v>586</v>
      </c>
      <c r="C68" s="20">
        <v>36</v>
      </c>
    </row>
    <row r="69" spans="1:3" ht="15.75">
      <c r="A69" s="109">
        <v>20126</v>
      </c>
      <c r="B69" s="75" t="s">
        <v>112</v>
      </c>
      <c r="C69" s="20">
        <v>168</v>
      </c>
    </row>
    <row r="70" spans="1:3" ht="15.75">
      <c r="A70" s="107" t="s">
        <v>113</v>
      </c>
      <c r="B70" s="73" t="s">
        <v>114</v>
      </c>
      <c r="C70" s="20">
        <v>168</v>
      </c>
    </row>
    <row r="71" spans="1:3" ht="15.75">
      <c r="A71" s="109">
        <v>20128</v>
      </c>
      <c r="B71" s="75" t="s">
        <v>115</v>
      </c>
      <c r="C71" s="20">
        <v>10</v>
      </c>
    </row>
    <row r="72" spans="1:3" ht="15.75">
      <c r="A72" s="107" t="s">
        <v>116</v>
      </c>
      <c r="B72" s="73" t="s">
        <v>117</v>
      </c>
      <c r="C72" s="20">
        <v>10</v>
      </c>
    </row>
    <row r="73" spans="1:3" ht="15.75">
      <c r="A73" s="109">
        <v>20129</v>
      </c>
      <c r="B73" s="75" t="s">
        <v>118</v>
      </c>
      <c r="C73" s="20">
        <f>SUM(C74:C75)</f>
        <v>1011.7500000000001</v>
      </c>
    </row>
    <row r="74" spans="1:3" ht="15.75">
      <c r="A74" s="108" t="s">
        <v>119</v>
      </c>
      <c r="B74" s="74" t="s">
        <v>86</v>
      </c>
      <c r="C74" s="20">
        <v>258.25</v>
      </c>
    </row>
    <row r="75" spans="1:3" ht="15.75">
      <c r="A75" s="108" t="s">
        <v>120</v>
      </c>
      <c r="B75" s="74" t="s">
        <v>121</v>
      </c>
      <c r="C75" s="20">
        <v>753.50000000000011</v>
      </c>
    </row>
    <row r="76" spans="1:3" ht="15.75">
      <c r="A76" s="106">
        <v>20132</v>
      </c>
      <c r="B76" s="72" t="s">
        <v>122</v>
      </c>
      <c r="C76" s="20">
        <f>SUM(C77:C79)</f>
        <v>1319.8</v>
      </c>
    </row>
    <row r="77" spans="1:3" ht="15.75">
      <c r="A77" s="107" t="s">
        <v>123</v>
      </c>
      <c r="B77" s="73" t="s">
        <v>37</v>
      </c>
      <c r="C77" s="20">
        <v>400.1</v>
      </c>
    </row>
    <row r="78" spans="1:3" ht="15.75">
      <c r="A78" s="107" t="s">
        <v>124</v>
      </c>
      <c r="B78" s="73" t="s">
        <v>39</v>
      </c>
      <c r="C78" s="20">
        <v>859</v>
      </c>
    </row>
    <row r="79" spans="1:3" ht="15.75">
      <c r="A79" s="107" t="s">
        <v>125</v>
      </c>
      <c r="B79" s="73" t="s">
        <v>60</v>
      </c>
      <c r="C79" s="20">
        <v>60.7</v>
      </c>
    </row>
    <row r="80" spans="1:3" ht="15.75">
      <c r="A80" s="109">
        <v>20133</v>
      </c>
      <c r="B80" s="75" t="s">
        <v>126</v>
      </c>
      <c r="C80" s="20">
        <f>SUM(C81:C82)</f>
        <v>915.46</v>
      </c>
    </row>
    <row r="81" spans="1:3" ht="15.75">
      <c r="A81" s="107" t="s">
        <v>127</v>
      </c>
      <c r="B81" s="73" t="s">
        <v>37</v>
      </c>
      <c r="C81" s="20">
        <v>305.46000000000004</v>
      </c>
    </row>
    <row r="82" spans="1:3" ht="15.75">
      <c r="A82" s="107" t="s">
        <v>128</v>
      </c>
      <c r="B82" s="73" t="s">
        <v>129</v>
      </c>
      <c r="C82" s="20">
        <v>610</v>
      </c>
    </row>
    <row r="83" spans="1:3" ht="15.75">
      <c r="A83" s="109">
        <v>20134</v>
      </c>
      <c r="B83" s="75" t="s">
        <v>130</v>
      </c>
      <c r="C83" s="20">
        <v>20</v>
      </c>
    </row>
    <row r="84" spans="1:3" ht="15.75">
      <c r="A84" s="107" t="s">
        <v>131</v>
      </c>
      <c r="B84" s="73" t="s">
        <v>132</v>
      </c>
      <c r="C84" s="20">
        <v>20</v>
      </c>
    </row>
    <row r="85" spans="1:3" ht="15.75">
      <c r="A85" s="109">
        <v>20136</v>
      </c>
      <c r="B85" s="78" t="s">
        <v>133</v>
      </c>
      <c r="C85" s="20">
        <f>SUM(C86:C88)</f>
        <v>2229.62</v>
      </c>
    </row>
    <row r="86" spans="1:3" ht="15.75">
      <c r="A86" s="107" t="s">
        <v>134</v>
      </c>
      <c r="B86" s="73" t="s">
        <v>37</v>
      </c>
      <c r="C86" s="20">
        <v>459.62</v>
      </c>
    </row>
    <row r="87" spans="1:3" ht="15.75">
      <c r="A87" s="107" t="s">
        <v>135</v>
      </c>
      <c r="B87" s="73" t="s">
        <v>39</v>
      </c>
      <c r="C87" s="20">
        <v>457.4</v>
      </c>
    </row>
    <row r="88" spans="1:3" ht="15.75">
      <c r="A88" s="107" t="s">
        <v>136</v>
      </c>
      <c r="B88" s="73" t="s">
        <v>137</v>
      </c>
      <c r="C88" s="20">
        <v>1312.6</v>
      </c>
    </row>
    <row r="89" spans="1:3" ht="15.75">
      <c r="A89" s="109">
        <v>20199</v>
      </c>
      <c r="B89" s="70" t="s">
        <v>138</v>
      </c>
      <c r="C89" s="20">
        <f>1135.11+226.4</f>
        <v>1361.51</v>
      </c>
    </row>
    <row r="90" spans="1:3" ht="15.75">
      <c r="A90" s="108" t="s">
        <v>139</v>
      </c>
      <c r="B90" s="74" t="s">
        <v>140</v>
      </c>
      <c r="C90" s="20">
        <f>1135.11+226.4</f>
        <v>1361.51</v>
      </c>
    </row>
    <row r="91" spans="1:3" ht="15.75">
      <c r="A91" s="109">
        <v>204</v>
      </c>
      <c r="B91" s="75" t="s">
        <v>141</v>
      </c>
      <c r="C91" s="79">
        <f>SUM(C97,C102,C92,C95)</f>
        <v>8542.23</v>
      </c>
    </row>
    <row r="92" spans="1:3" ht="15.75">
      <c r="A92" s="109">
        <v>20401</v>
      </c>
      <c r="B92" s="75" t="s">
        <v>142</v>
      </c>
      <c r="C92" s="79">
        <v>575</v>
      </c>
    </row>
    <row r="93" spans="1:3" ht="15.75">
      <c r="A93" s="107">
        <v>2040102</v>
      </c>
      <c r="B93" s="80" t="s">
        <v>143</v>
      </c>
      <c r="C93" s="20">
        <v>255</v>
      </c>
    </row>
    <row r="94" spans="1:3" ht="15.75">
      <c r="A94" s="107">
        <v>2040103</v>
      </c>
      <c r="B94" s="80" t="s">
        <v>144</v>
      </c>
      <c r="C94" s="20">
        <v>320</v>
      </c>
    </row>
    <row r="95" spans="1:3" ht="15.75">
      <c r="A95" s="109">
        <v>20402</v>
      </c>
      <c r="B95" s="75" t="s">
        <v>145</v>
      </c>
      <c r="C95" s="20">
        <v>2049.5</v>
      </c>
    </row>
    <row r="96" spans="1:3" ht="15.75">
      <c r="A96" s="107">
        <v>2040299</v>
      </c>
      <c r="B96" s="80" t="s">
        <v>146</v>
      </c>
      <c r="C96" s="20">
        <v>2049.5</v>
      </c>
    </row>
    <row r="97" spans="1:3" ht="15.75">
      <c r="A97" s="109">
        <v>20404</v>
      </c>
      <c r="B97" s="75" t="s">
        <v>147</v>
      </c>
      <c r="C97" s="20">
        <f>SUM(C98:C101)</f>
        <v>2357.2099999999996</v>
      </c>
    </row>
    <row r="98" spans="1:3" ht="15.75">
      <c r="A98" s="107" t="s">
        <v>148</v>
      </c>
      <c r="B98" s="73" t="s">
        <v>37</v>
      </c>
      <c r="C98" s="20">
        <v>1815.0299999999997</v>
      </c>
    </row>
    <row r="99" spans="1:3" ht="15.75">
      <c r="A99" s="107" t="s">
        <v>149</v>
      </c>
      <c r="B99" s="73" t="s">
        <v>150</v>
      </c>
      <c r="C99" s="20">
        <v>188</v>
      </c>
    </row>
    <row r="100" spans="1:3" ht="15.75">
      <c r="A100" s="107" t="s">
        <v>151</v>
      </c>
      <c r="B100" s="73" t="s">
        <v>60</v>
      </c>
      <c r="C100" s="20">
        <v>149.58000000000001</v>
      </c>
    </row>
    <row r="101" spans="1:3" ht="15.75">
      <c r="A101" s="107" t="s">
        <v>152</v>
      </c>
      <c r="B101" s="73" t="s">
        <v>153</v>
      </c>
      <c r="C101" s="20">
        <v>204.60000000000002</v>
      </c>
    </row>
    <row r="102" spans="1:3" ht="15.75">
      <c r="A102" s="109">
        <v>20405</v>
      </c>
      <c r="B102" s="75" t="s">
        <v>154</v>
      </c>
      <c r="C102" s="20">
        <f>SUM(C103:C106)</f>
        <v>3560.5200000000004</v>
      </c>
    </row>
    <row r="103" spans="1:3" ht="15.75">
      <c r="A103" s="107" t="s">
        <v>155</v>
      </c>
      <c r="B103" s="73" t="s">
        <v>37</v>
      </c>
      <c r="C103" s="20">
        <v>2623.34</v>
      </c>
    </row>
    <row r="104" spans="1:3" ht="15.75">
      <c r="A104" s="107" t="s">
        <v>156</v>
      </c>
      <c r="B104" s="73" t="s">
        <v>157</v>
      </c>
      <c r="C104" s="20">
        <v>175</v>
      </c>
    </row>
    <row r="105" spans="1:3" ht="15.75">
      <c r="A105" s="107" t="s">
        <v>158</v>
      </c>
      <c r="B105" s="73" t="s">
        <v>60</v>
      </c>
      <c r="C105" s="20">
        <v>428.68000000000006</v>
      </c>
    </row>
    <row r="106" spans="1:3" ht="15.75">
      <c r="A106" s="107" t="s">
        <v>159</v>
      </c>
      <c r="B106" s="73" t="s">
        <v>160</v>
      </c>
      <c r="C106" s="20">
        <v>333.5</v>
      </c>
    </row>
    <row r="107" spans="1:3" ht="15.75">
      <c r="A107" s="109">
        <v>205</v>
      </c>
      <c r="B107" s="75" t="s">
        <v>161</v>
      </c>
      <c r="C107" s="79">
        <f>SUM(C108,C111,C117,C119,C121)</f>
        <v>93978.12</v>
      </c>
    </row>
    <row r="108" spans="1:3" ht="15.75">
      <c r="A108" s="109">
        <v>20501</v>
      </c>
      <c r="B108" s="75" t="s">
        <v>162</v>
      </c>
      <c r="C108" s="20">
        <f>SUM(C109:C110)</f>
        <v>993.11999999999989</v>
      </c>
    </row>
    <row r="109" spans="1:3" ht="15.75">
      <c r="A109" s="107" t="s">
        <v>163</v>
      </c>
      <c r="B109" s="73" t="s">
        <v>37</v>
      </c>
      <c r="C109" s="20">
        <v>613.05999999999995</v>
      </c>
    </row>
    <row r="110" spans="1:3" ht="15.75">
      <c r="A110" s="108" t="s">
        <v>164</v>
      </c>
      <c r="B110" s="74" t="s">
        <v>165</v>
      </c>
      <c r="C110" s="20">
        <v>380.06</v>
      </c>
    </row>
    <row r="111" spans="1:3" ht="15.75">
      <c r="A111" s="106">
        <v>20502</v>
      </c>
      <c r="B111" s="72" t="s">
        <v>166</v>
      </c>
      <c r="C111" s="20">
        <f>SUM(C112:C116)</f>
        <v>91821</v>
      </c>
    </row>
    <row r="112" spans="1:3" ht="15.75">
      <c r="A112" s="108">
        <v>2050201</v>
      </c>
      <c r="B112" s="97" t="s">
        <v>536</v>
      </c>
      <c r="C112" s="20">
        <v>719</v>
      </c>
    </row>
    <row r="113" spans="1:3" ht="15.75">
      <c r="A113" s="108">
        <v>2050202</v>
      </c>
      <c r="B113" s="77" t="s">
        <v>533</v>
      </c>
      <c r="C113" s="20">
        <v>28629</v>
      </c>
    </row>
    <row r="114" spans="1:3" ht="15.75">
      <c r="A114" s="107" t="s">
        <v>167</v>
      </c>
      <c r="B114" s="73" t="s">
        <v>168</v>
      </c>
      <c r="C114" s="20">
        <v>31687</v>
      </c>
    </row>
    <row r="115" spans="1:3" ht="15.75">
      <c r="A115" s="107" t="s">
        <v>169</v>
      </c>
      <c r="B115" s="73" t="s">
        <v>170</v>
      </c>
      <c r="C115" s="20">
        <v>19465</v>
      </c>
    </row>
    <row r="116" spans="1:3" ht="15.75">
      <c r="A116" s="107" t="s">
        <v>171</v>
      </c>
      <c r="B116" s="73" t="s">
        <v>172</v>
      </c>
      <c r="C116" s="20">
        <v>11321</v>
      </c>
    </row>
    <row r="117" spans="1:3" ht="15.75">
      <c r="A117" s="109">
        <v>20504</v>
      </c>
      <c r="B117" s="75" t="s">
        <v>173</v>
      </c>
      <c r="C117" s="20">
        <v>69</v>
      </c>
    </row>
    <row r="118" spans="1:3" ht="15.75">
      <c r="A118" s="107" t="s">
        <v>174</v>
      </c>
      <c r="B118" s="73" t="s">
        <v>175</v>
      </c>
      <c r="C118" s="20">
        <v>69</v>
      </c>
    </row>
    <row r="119" spans="1:3" ht="15.75">
      <c r="A119" s="109">
        <v>20508</v>
      </c>
      <c r="B119" s="75" t="s">
        <v>176</v>
      </c>
      <c r="C119" s="20">
        <v>80</v>
      </c>
    </row>
    <row r="120" spans="1:3" ht="15.75">
      <c r="A120" s="108" t="s">
        <v>177</v>
      </c>
      <c r="B120" s="74" t="s">
        <v>178</v>
      </c>
      <c r="C120" s="20">
        <v>80</v>
      </c>
    </row>
    <row r="121" spans="1:3" ht="15.75">
      <c r="A121" s="106">
        <v>20509</v>
      </c>
      <c r="B121" s="75" t="s">
        <v>179</v>
      </c>
      <c r="C121" s="20">
        <v>1015</v>
      </c>
    </row>
    <row r="122" spans="1:3" ht="15.75">
      <c r="A122" s="107" t="s">
        <v>180</v>
      </c>
      <c r="B122" s="73" t="s">
        <v>181</v>
      </c>
      <c r="C122" s="20">
        <v>1015</v>
      </c>
    </row>
    <row r="123" spans="1:3" ht="15.75">
      <c r="A123" s="109">
        <v>206</v>
      </c>
      <c r="B123" s="75" t="s">
        <v>182</v>
      </c>
      <c r="C123" s="79">
        <f>SUM(C124,C127,C129,C131,C133,C135)</f>
        <v>47707.259999999995</v>
      </c>
    </row>
    <row r="124" spans="1:3" ht="15.75">
      <c r="A124" s="109">
        <v>20601</v>
      </c>
      <c r="B124" s="75" t="s">
        <v>183</v>
      </c>
      <c r="C124" s="20">
        <f>SUM(C125:C126)</f>
        <v>1661.06</v>
      </c>
    </row>
    <row r="125" spans="1:3" ht="15.75">
      <c r="A125" s="107" t="s">
        <v>184</v>
      </c>
      <c r="B125" s="73" t="s">
        <v>37</v>
      </c>
      <c r="C125" s="20">
        <v>1492.27</v>
      </c>
    </row>
    <row r="126" spans="1:3" ht="15.75">
      <c r="A126" s="107" t="s">
        <v>185</v>
      </c>
      <c r="B126" s="73" t="s">
        <v>186</v>
      </c>
      <c r="C126" s="20">
        <v>168.79000000000002</v>
      </c>
    </row>
    <row r="127" spans="1:3" ht="15.75">
      <c r="A127" s="109">
        <v>20604</v>
      </c>
      <c r="B127" s="75" t="s">
        <v>187</v>
      </c>
      <c r="C127" s="20">
        <v>1630</v>
      </c>
    </row>
    <row r="128" spans="1:3" ht="15.75">
      <c r="A128" s="107" t="s">
        <v>188</v>
      </c>
      <c r="B128" s="73" t="s">
        <v>189</v>
      </c>
      <c r="C128" s="20">
        <v>1630</v>
      </c>
    </row>
    <row r="129" spans="1:3" ht="15.75">
      <c r="A129" s="109">
        <v>20605</v>
      </c>
      <c r="B129" s="75" t="s">
        <v>190</v>
      </c>
      <c r="C129" s="20">
        <v>1020</v>
      </c>
    </row>
    <row r="130" spans="1:3" ht="15.75">
      <c r="A130" s="107" t="s">
        <v>191</v>
      </c>
      <c r="B130" s="73" t="s">
        <v>192</v>
      </c>
      <c r="C130" s="20">
        <v>1020</v>
      </c>
    </row>
    <row r="131" spans="1:3" ht="15.75">
      <c r="A131" s="109">
        <v>20607</v>
      </c>
      <c r="B131" s="75" t="s">
        <v>193</v>
      </c>
      <c r="C131" s="20">
        <v>170</v>
      </c>
    </row>
    <row r="132" spans="1:3" ht="15.75">
      <c r="A132" s="107" t="s">
        <v>194</v>
      </c>
      <c r="B132" s="73" t="s">
        <v>195</v>
      </c>
      <c r="C132" s="20">
        <v>170</v>
      </c>
    </row>
    <row r="133" spans="1:3" ht="15.75">
      <c r="A133" s="109">
        <v>20608</v>
      </c>
      <c r="B133" s="75" t="s">
        <v>196</v>
      </c>
      <c r="C133" s="20">
        <v>60</v>
      </c>
    </row>
    <row r="134" spans="1:3" ht="15.75">
      <c r="A134" s="107" t="s">
        <v>197</v>
      </c>
      <c r="B134" s="73" t="s">
        <v>198</v>
      </c>
      <c r="C134" s="20">
        <v>60</v>
      </c>
    </row>
    <row r="135" spans="1:3" ht="15.75">
      <c r="A135" s="109">
        <v>20699</v>
      </c>
      <c r="B135" s="70" t="s">
        <v>199</v>
      </c>
      <c r="C135" s="20">
        <v>43166.2</v>
      </c>
    </row>
    <row r="136" spans="1:3" ht="15.75">
      <c r="A136" s="108" t="s">
        <v>200</v>
      </c>
      <c r="B136" s="74" t="s">
        <v>201</v>
      </c>
      <c r="C136" s="20">
        <v>43166.2</v>
      </c>
    </row>
    <row r="137" spans="1:3" ht="15.75">
      <c r="A137" s="106">
        <v>207</v>
      </c>
      <c r="B137" s="72" t="s">
        <v>202</v>
      </c>
      <c r="C137" s="79">
        <f>SUM(C138,C142,C144,C146)</f>
        <v>2146.42</v>
      </c>
    </row>
    <row r="138" spans="1:3" ht="15.75">
      <c r="A138" s="106">
        <v>20701</v>
      </c>
      <c r="B138" s="72" t="s">
        <v>203</v>
      </c>
      <c r="C138" s="20">
        <f>SUM(C140:C141)</f>
        <v>1090.6100000000001</v>
      </c>
    </row>
    <row r="139" spans="1:3" ht="15.75">
      <c r="A139" s="107" t="s">
        <v>204</v>
      </c>
      <c r="B139" s="73" t="s">
        <v>39</v>
      </c>
      <c r="C139" s="20">
        <v>0</v>
      </c>
    </row>
    <row r="140" spans="1:3" ht="15.75">
      <c r="A140" s="107" t="s">
        <v>205</v>
      </c>
      <c r="B140" s="73" t="s">
        <v>206</v>
      </c>
      <c r="C140" s="20">
        <v>85</v>
      </c>
    </row>
    <row r="141" spans="1:3" ht="15.75">
      <c r="A141" s="107" t="s">
        <v>207</v>
      </c>
      <c r="B141" s="73" t="s">
        <v>208</v>
      </c>
      <c r="C141" s="20">
        <v>1005.61</v>
      </c>
    </row>
    <row r="142" spans="1:3" ht="15.75">
      <c r="A142" s="109">
        <v>20702</v>
      </c>
      <c r="B142" s="75" t="s">
        <v>209</v>
      </c>
      <c r="C142" s="20">
        <v>327</v>
      </c>
    </row>
    <row r="143" spans="1:3" ht="15.75">
      <c r="A143" s="107" t="s">
        <v>210</v>
      </c>
      <c r="B143" s="73" t="s">
        <v>211</v>
      </c>
      <c r="C143" s="20">
        <v>327</v>
      </c>
    </row>
    <row r="144" spans="1:3" ht="15.75">
      <c r="A144" s="109">
        <v>20703</v>
      </c>
      <c r="B144" s="75" t="s">
        <v>212</v>
      </c>
      <c r="C144" s="20">
        <v>422</v>
      </c>
    </row>
    <row r="145" spans="1:3" ht="15.75">
      <c r="A145" s="107" t="s">
        <v>213</v>
      </c>
      <c r="B145" s="73" t="s">
        <v>214</v>
      </c>
      <c r="C145" s="20">
        <v>422</v>
      </c>
    </row>
    <row r="146" spans="1:3" ht="15.75">
      <c r="A146" s="109">
        <v>20704</v>
      </c>
      <c r="B146" s="75" t="s">
        <v>215</v>
      </c>
      <c r="C146" s="20">
        <v>306.81</v>
      </c>
    </row>
    <row r="147" spans="1:3" ht="15.75">
      <c r="A147" s="110">
        <v>2070499</v>
      </c>
      <c r="B147" s="81" t="s">
        <v>216</v>
      </c>
      <c r="C147" s="20">
        <v>306.81</v>
      </c>
    </row>
    <row r="148" spans="1:3" ht="15.75">
      <c r="A148" s="109">
        <v>208</v>
      </c>
      <c r="B148" s="75" t="s">
        <v>217</v>
      </c>
      <c r="C148" s="79">
        <f>SUM(C149,C154,C157,C160,C164,C167,C170,C173)</f>
        <v>20982.29</v>
      </c>
    </row>
    <row r="149" spans="1:3" ht="15.75">
      <c r="A149" s="109">
        <v>20801</v>
      </c>
      <c r="B149" s="72" t="s">
        <v>218</v>
      </c>
      <c r="C149" s="20">
        <f>SUM(C150:C153)</f>
        <v>1943.09</v>
      </c>
    </row>
    <row r="150" spans="1:3" ht="15.75">
      <c r="A150" s="107" t="s">
        <v>219</v>
      </c>
      <c r="B150" s="73" t="s">
        <v>220</v>
      </c>
      <c r="C150" s="20">
        <v>130.13</v>
      </c>
    </row>
    <row r="151" spans="1:3" ht="15.75">
      <c r="A151" s="107" t="s">
        <v>221</v>
      </c>
      <c r="B151" s="73" t="s">
        <v>222</v>
      </c>
      <c r="C151" s="20">
        <v>382.08000000000004</v>
      </c>
    </row>
    <row r="152" spans="1:3" ht="15.75">
      <c r="A152" s="107" t="s">
        <v>223</v>
      </c>
      <c r="B152" s="73" t="s">
        <v>224</v>
      </c>
      <c r="C152" s="20">
        <v>108.77</v>
      </c>
    </row>
    <row r="153" spans="1:3" ht="15.75">
      <c r="A153" s="108" t="s">
        <v>225</v>
      </c>
      <c r="B153" s="74" t="s">
        <v>226</v>
      </c>
      <c r="C153" s="20">
        <v>1322.11</v>
      </c>
    </row>
    <row r="154" spans="1:3" ht="15.75">
      <c r="A154" s="106">
        <v>20802</v>
      </c>
      <c r="B154" s="72" t="s">
        <v>227</v>
      </c>
      <c r="C154" s="20">
        <f>SUM(C155:C156)</f>
        <v>660.31</v>
      </c>
    </row>
    <row r="155" spans="1:3" ht="15.75">
      <c r="A155" s="107" t="s">
        <v>228</v>
      </c>
      <c r="B155" s="73" t="s">
        <v>229</v>
      </c>
      <c r="C155" s="20">
        <v>67.31</v>
      </c>
    </row>
    <row r="156" spans="1:3" ht="15.75">
      <c r="A156" s="107" t="s">
        <v>230</v>
      </c>
      <c r="B156" s="73" t="s">
        <v>231</v>
      </c>
      <c r="C156" s="20">
        <v>593</v>
      </c>
    </row>
    <row r="157" spans="1:3" ht="15.75">
      <c r="A157" s="109">
        <v>20805</v>
      </c>
      <c r="B157" s="75" t="s">
        <v>232</v>
      </c>
      <c r="C157" s="20">
        <f>SUM(C158:C159)</f>
        <v>3477.3499999999995</v>
      </c>
    </row>
    <row r="158" spans="1:3" ht="15.75">
      <c r="A158" s="107" t="s">
        <v>233</v>
      </c>
      <c r="B158" s="73" t="s">
        <v>234</v>
      </c>
      <c r="C158" s="20">
        <v>3429.3499999999995</v>
      </c>
    </row>
    <row r="159" spans="1:3" ht="15.75">
      <c r="A159" s="107" t="s">
        <v>235</v>
      </c>
      <c r="B159" s="73" t="s">
        <v>236</v>
      </c>
      <c r="C159" s="20">
        <v>48</v>
      </c>
    </row>
    <row r="160" spans="1:3" ht="15.75">
      <c r="A160" s="109">
        <v>20807</v>
      </c>
      <c r="B160" s="75" t="s">
        <v>237</v>
      </c>
      <c r="C160" s="20">
        <f>SUM(C161:C163)</f>
        <v>504.8</v>
      </c>
    </row>
    <row r="161" spans="1:3" ht="15.75">
      <c r="A161" s="107" t="s">
        <v>238</v>
      </c>
      <c r="B161" s="73" t="s">
        <v>239</v>
      </c>
      <c r="C161" s="20">
        <v>154.80000000000001</v>
      </c>
    </row>
    <row r="162" spans="1:3" ht="15.75">
      <c r="A162" s="107">
        <v>20808</v>
      </c>
      <c r="B162" s="80" t="s">
        <v>240</v>
      </c>
      <c r="C162" s="20"/>
    </row>
    <row r="163" spans="1:3" ht="15.75">
      <c r="A163" s="107" t="s">
        <v>241</v>
      </c>
      <c r="B163" s="73" t="s">
        <v>242</v>
      </c>
      <c r="C163" s="20">
        <v>350</v>
      </c>
    </row>
    <row r="164" spans="1:3" ht="15.75">
      <c r="A164" s="109">
        <v>20810</v>
      </c>
      <c r="B164" s="75" t="s">
        <v>243</v>
      </c>
      <c r="C164" s="20">
        <f>SUM(C165:C166)</f>
        <v>1171.1199999999999</v>
      </c>
    </row>
    <row r="165" spans="1:3" ht="15.75">
      <c r="A165" s="107" t="s">
        <v>244</v>
      </c>
      <c r="B165" s="73" t="s">
        <v>245</v>
      </c>
      <c r="C165" s="20">
        <v>241.72000000000003</v>
      </c>
    </row>
    <row r="166" spans="1:3" ht="15.75">
      <c r="A166" s="107" t="s">
        <v>246</v>
      </c>
      <c r="B166" s="73" t="s">
        <v>247</v>
      </c>
      <c r="C166" s="20">
        <v>929.4</v>
      </c>
    </row>
    <row r="167" spans="1:3" ht="15.75">
      <c r="A167" s="109">
        <v>20811</v>
      </c>
      <c r="B167" s="75" t="s">
        <v>248</v>
      </c>
      <c r="C167" s="20">
        <f>SUM(C168:C169)</f>
        <v>1080.6199999999999</v>
      </c>
    </row>
    <row r="168" spans="1:3" ht="15.75">
      <c r="A168" s="107" t="s">
        <v>249</v>
      </c>
      <c r="B168" s="73" t="s">
        <v>37</v>
      </c>
      <c r="C168" s="20">
        <v>80.62</v>
      </c>
    </row>
    <row r="169" spans="1:3" ht="15.75">
      <c r="A169" s="107" t="s">
        <v>250</v>
      </c>
      <c r="B169" s="73" t="s">
        <v>251</v>
      </c>
      <c r="C169" s="20">
        <v>1000</v>
      </c>
    </row>
    <row r="170" spans="1:3" ht="15.75">
      <c r="A170" s="109">
        <v>20825</v>
      </c>
      <c r="B170" s="75" t="s">
        <v>252</v>
      </c>
      <c r="C170" s="20">
        <v>145</v>
      </c>
    </row>
    <row r="171" spans="1:3" ht="15.75">
      <c r="A171" s="107" t="s">
        <v>253</v>
      </c>
      <c r="B171" s="73" t="s">
        <v>254</v>
      </c>
      <c r="C171" s="20">
        <v>145</v>
      </c>
    </row>
    <row r="172" spans="1:3" ht="15.75">
      <c r="A172" s="109">
        <v>20899</v>
      </c>
      <c r="B172" s="78" t="s">
        <v>255</v>
      </c>
      <c r="C172" s="20"/>
    </row>
    <row r="173" spans="1:3" ht="15.75">
      <c r="A173" s="107" t="s">
        <v>256</v>
      </c>
      <c r="B173" s="73" t="s">
        <v>257</v>
      </c>
      <c r="C173" s="20">
        <v>12000</v>
      </c>
    </row>
    <row r="174" spans="1:3" ht="15.75">
      <c r="A174" s="109">
        <v>210</v>
      </c>
      <c r="B174" s="75" t="s">
        <v>258</v>
      </c>
      <c r="C174" s="79">
        <f>SUM(C175,C177,C183,C187,C189,C192)</f>
        <v>19810.84</v>
      </c>
    </row>
    <row r="175" spans="1:3" ht="15.75">
      <c r="A175" s="109">
        <v>21003</v>
      </c>
      <c r="B175" s="75" t="s">
        <v>259</v>
      </c>
      <c r="C175" s="20">
        <v>8305</v>
      </c>
    </row>
    <row r="176" spans="1:3" ht="15.75">
      <c r="A176" s="107" t="s">
        <v>260</v>
      </c>
      <c r="B176" s="73" t="s">
        <v>261</v>
      </c>
      <c r="C176" s="20">
        <f>8202+103</f>
        <v>8305</v>
      </c>
    </row>
    <row r="177" spans="1:3" ht="15.75">
      <c r="A177" s="109">
        <v>21004</v>
      </c>
      <c r="B177" s="75" t="s">
        <v>262</v>
      </c>
      <c r="C177" s="20">
        <f>SUM(C178:C182)</f>
        <v>6387.73</v>
      </c>
    </row>
    <row r="178" spans="1:3" ht="15.75">
      <c r="A178" s="107" t="s">
        <v>263</v>
      </c>
      <c r="B178" s="73" t="s">
        <v>264</v>
      </c>
      <c r="C178" s="20">
        <v>1345.3</v>
      </c>
    </row>
    <row r="179" spans="1:3" ht="15.75">
      <c r="A179" s="107" t="s">
        <v>265</v>
      </c>
      <c r="B179" s="73" t="s">
        <v>266</v>
      </c>
      <c r="C179" s="20">
        <v>305.93000000000006</v>
      </c>
    </row>
    <row r="180" spans="1:3" ht="15.75">
      <c r="A180" s="107" t="s">
        <v>267</v>
      </c>
      <c r="B180" s="73" t="s">
        <v>268</v>
      </c>
      <c r="C180" s="20">
        <v>303.5</v>
      </c>
    </row>
    <row r="181" spans="1:3" ht="15.75">
      <c r="A181" s="107" t="s">
        <v>269</v>
      </c>
      <c r="B181" s="73" t="s">
        <v>270</v>
      </c>
      <c r="C181" s="20">
        <v>3968</v>
      </c>
    </row>
    <row r="182" spans="1:3" ht="15.75">
      <c r="A182" s="107" t="s">
        <v>271</v>
      </c>
      <c r="B182" s="73" t="s">
        <v>272</v>
      </c>
      <c r="C182" s="20">
        <v>465</v>
      </c>
    </row>
    <row r="183" spans="1:3" ht="15.75">
      <c r="A183" s="109">
        <v>21007</v>
      </c>
      <c r="B183" s="75" t="s">
        <v>273</v>
      </c>
      <c r="C183" s="20">
        <f>SUM(C184:C186)</f>
        <v>2864</v>
      </c>
    </row>
    <row r="184" spans="1:3" ht="15.75">
      <c r="A184" s="107" t="s">
        <v>274</v>
      </c>
      <c r="B184" s="73" t="s">
        <v>275</v>
      </c>
      <c r="C184" s="20">
        <v>9</v>
      </c>
    </row>
    <row r="185" spans="1:3" ht="15.75">
      <c r="A185" s="107" t="s">
        <v>276</v>
      </c>
      <c r="B185" s="73" t="s">
        <v>277</v>
      </c>
      <c r="C185" s="20">
        <v>2398</v>
      </c>
    </row>
    <row r="186" spans="1:3" ht="15.75">
      <c r="A186" s="107" t="s">
        <v>278</v>
      </c>
      <c r="B186" s="73" t="s">
        <v>279</v>
      </c>
      <c r="C186" s="20">
        <v>457</v>
      </c>
    </row>
    <row r="187" spans="1:3" ht="15.75">
      <c r="A187" s="109">
        <v>21010</v>
      </c>
      <c r="B187" s="75" t="s">
        <v>280</v>
      </c>
      <c r="C187" s="20">
        <v>708</v>
      </c>
    </row>
    <row r="188" spans="1:3" ht="15.75">
      <c r="A188" s="107" t="s">
        <v>281</v>
      </c>
      <c r="B188" s="73" t="s">
        <v>282</v>
      </c>
      <c r="C188" s="20">
        <v>708</v>
      </c>
    </row>
    <row r="189" spans="1:3" ht="15.75">
      <c r="A189" s="109">
        <v>21011</v>
      </c>
      <c r="B189" s="75" t="s">
        <v>283</v>
      </c>
      <c r="C189" s="20">
        <f>SUM(C190:C191)</f>
        <v>1498.2199999999998</v>
      </c>
    </row>
    <row r="190" spans="1:3" ht="15.75">
      <c r="A190" s="108">
        <v>2101101</v>
      </c>
      <c r="B190" s="74" t="s">
        <v>284</v>
      </c>
      <c r="C190" s="20">
        <v>899.18</v>
      </c>
    </row>
    <row r="191" spans="1:3" ht="15.75">
      <c r="A191" s="108">
        <v>2101102</v>
      </c>
      <c r="B191" s="74" t="s">
        <v>285</v>
      </c>
      <c r="C191" s="20">
        <v>599.03999999999985</v>
      </c>
    </row>
    <row r="192" spans="1:3" ht="15.75">
      <c r="A192" s="106">
        <v>21099</v>
      </c>
      <c r="B192" s="70" t="s">
        <v>286</v>
      </c>
      <c r="C192" s="20">
        <v>47.89</v>
      </c>
    </row>
    <row r="193" spans="1:3" ht="15.75">
      <c r="A193" s="108" t="s">
        <v>287</v>
      </c>
      <c r="B193" s="74" t="s">
        <v>288</v>
      </c>
      <c r="C193" s="20">
        <v>47.89</v>
      </c>
    </row>
    <row r="194" spans="1:3" ht="15.75">
      <c r="A194" s="106">
        <v>211</v>
      </c>
      <c r="B194" s="72" t="s">
        <v>289</v>
      </c>
      <c r="C194" s="79">
        <f>SUM(C195,C198)</f>
        <v>2948</v>
      </c>
    </row>
    <row r="195" spans="1:3" ht="15.75">
      <c r="A195" s="106">
        <v>21101</v>
      </c>
      <c r="B195" s="72" t="s">
        <v>290</v>
      </c>
      <c r="C195" s="20">
        <f>SUM(C196:C197)</f>
        <v>954</v>
      </c>
    </row>
    <row r="196" spans="1:3" ht="15.75">
      <c r="A196" s="107" t="s">
        <v>291</v>
      </c>
      <c r="B196" s="73" t="s">
        <v>37</v>
      </c>
      <c r="C196" s="20">
        <v>409.77</v>
      </c>
    </row>
    <row r="197" spans="1:3" ht="15.75">
      <c r="A197" s="108" t="s">
        <v>292</v>
      </c>
      <c r="B197" s="74" t="s">
        <v>293</v>
      </c>
      <c r="C197" s="20">
        <v>544.23</v>
      </c>
    </row>
    <row r="198" spans="1:3" ht="15.75">
      <c r="A198" s="106">
        <v>21103</v>
      </c>
      <c r="B198" s="72" t="s">
        <v>294</v>
      </c>
      <c r="C198" s="20">
        <v>1994</v>
      </c>
    </row>
    <row r="199" spans="1:3" ht="15.75">
      <c r="A199" s="107" t="s">
        <v>295</v>
      </c>
      <c r="B199" s="73" t="s">
        <v>296</v>
      </c>
      <c r="C199" s="20">
        <v>1994</v>
      </c>
    </row>
    <row r="200" spans="1:3" ht="15.75">
      <c r="A200" s="109">
        <v>212</v>
      </c>
      <c r="B200" s="75" t="s">
        <v>297</v>
      </c>
      <c r="C200" s="79">
        <f>SUM(C201,C205,C207,C209,C211)</f>
        <v>59926.76</v>
      </c>
    </row>
    <row r="201" spans="1:3" ht="15.75">
      <c r="A201" s="109">
        <v>21201</v>
      </c>
      <c r="B201" s="75" t="s">
        <v>298</v>
      </c>
      <c r="C201" s="20">
        <f>SUM(C202:C204)</f>
        <v>14013.36</v>
      </c>
    </row>
    <row r="202" spans="1:3" ht="15.75">
      <c r="A202" s="108" t="s">
        <v>299</v>
      </c>
      <c r="B202" s="74" t="s">
        <v>86</v>
      </c>
      <c r="C202" s="20">
        <v>2680.3200000000006</v>
      </c>
    </row>
    <row r="203" spans="1:3" ht="15.75">
      <c r="A203" s="107" t="s">
        <v>300</v>
      </c>
      <c r="B203" s="73" t="s">
        <v>301</v>
      </c>
      <c r="C203" s="20">
        <v>172</v>
      </c>
    </row>
    <row r="204" spans="1:3" ht="15.75">
      <c r="A204" s="107" t="s">
        <v>302</v>
      </c>
      <c r="B204" s="73" t="s">
        <v>303</v>
      </c>
      <c r="C204" s="20">
        <v>11161.039999999999</v>
      </c>
    </row>
    <row r="205" spans="1:3" ht="15.75">
      <c r="A205" s="109">
        <v>21203</v>
      </c>
      <c r="B205" s="75" t="s">
        <v>304</v>
      </c>
      <c r="C205" s="20">
        <v>3239</v>
      </c>
    </row>
    <row r="206" spans="1:3" ht="15.75">
      <c r="A206" s="107" t="s">
        <v>305</v>
      </c>
      <c r="B206" s="73" t="s">
        <v>306</v>
      </c>
      <c r="C206" s="20">
        <v>3239</v>
      </c>
    </row>
    <row r="207" spans="1:3" ht="15.75">
      <c r="A207" s="109">
        <v>21205</v>
      </c>
      <c r="B207" s="70" t="s">
        <v>307</v>
      </c>
      <c r="C207" s="20">
        <v>11498</v>
      </c>
    </row>
    <row r="208" spans="1:3" ht="15.75">
      <c r="A208" s="108" t="s">
        <v>308</v>
      </c>
      <c r="B208" s="74" t="s">
        <v>309</v>
      </c>
      <c r="C208" s="20">
        <v>11498</v>
      </c>
    </row>
    <row r="209" spans="1:3" ht="15.75">
      <c r="A209" s="106">
        <v>21206</v>
      </c>
      <c r="B209" s="70" t="s">
        <v>310</v>
      </c>
      <c r="C209" s="20">
        <v>97</v>
      </c>
    </row>
    <row r="210" spans="1:3" ht="15.75">
      <c r="A210" s="108" t="s">
        <v>311</v>
      </c>
      <c r="B210" s="74" t="s">
        <v>312</v>
      </c>
      <c r="C210" s="20">
        <v>97</v>
      </c>
    </row>
    <row r="211" spans="1:3" ht="15.75">
      <c r="A211" s="106">
        <v>21299</v>
      </c>
      <c r="B211" s="70" t="s">
        <v>313</v>
      </c>
      <c r="C211" s="20">
        <v>31079.4</v>
      </c>
    </row>
    <row r="212" spans="1:3" ht="15.75">
      <c r="A212" s="108" t="s">
        <v>314</v>
      </c>
      <c r="B212" s="74" t="s">
        <v>315</v>
      </c>
      <c r="C212" s="20">
        <v>31079.4</v>
      </c>
    </row>
    <row r="213" spans="1:3" ht="15.75">
      <c r="A213" s="106">
        <v>213</v>
      </c>
      <c r="B213" s="72" t="s">
        <v>316</v>
      </c>
      <c r="C213" s="79">
        <f>SUM(C214,C229,C231,C235,C238,C240)</f>
        <v>10897.2</v>
      </c>
    </row>
    <row r="214" spans="1:3" ht="15.75">
      <c r="A214" s="106">
        <v>21301</v>
      </c>
      <c r="B214" s="72" t="s">
        <v>317</v>
      </c>
      <c r="C214" s="20">
        <f>SUM(C215:C228)</f>
        <v>5367.2</v>
      </c>
    </row>
    <row r="215" spans="1:3" ht="15.75">
      <c r="A215" s="107" t="s">
        <v>318</v>
      </c>
      <c r="B215" s="73" t="s">
        <v>37</v>
      </c>
      <c r="C215" s="20">
        <v>452.14</v>
      </c>
    </row>
    <row r="216" spans="1:3" ht="15.75">
      <c r="A216" s="108" t="s">
        <v>319</v>
      </c>
      <c r="B216" s="74" t="s">
        <v>54</v>
      </c>
      <c r="C216" s="20">
        <v>766.16</v>
      </c>
    </row>
    <row r="217" spans="1:3" ht="15.75">
      <c r="A217" s="108" t="s">
        <v>320</v>
      </c>
      <c r="B217" s="74" t="s">
        <v>321</v>
      </c>
      <c r="C217" s="20">
        <v>110</v>
      </c>
    </row>
    <row r="218" spans="1:3" ht="15.75">
      <c r="A218" s="108" t="s">
        <v>322</v>
      </c>
      <c r="B218" s="74" t="s">
        <v>323</v>
      </c>
      <c r="C218" s="20">
        <v>276.89999999999998</v>
      </c>
    </row>
    <row r="219" spans="1:3" ht="15.75">
      <c r="A219" s="107" t="s">
        <v>324</v>
      </c>
      <c r="B219" s="73" t="s">
        <v>325</v>
      </c>
      <c r="C219" s="20">
        <v>46</v>
      </c>
    </row>
    <row r="220" spans="1:3" ht="15.75">
      <c r="A220" s="107" t="s">
        <v>326</v>
      </c>
      <c r="B220" s="73" t="s">
        <v>327</v>
      </c>
      <c r="C220" s="20">
        <v>30</v>
      </c>
    </row>
    <row r="221" spans="1:3" ht="15.75">
      <c r="A221" s="107" t="s">
        <v>328</v>
      </c>
      <c r="B221" s="73" t="s">
        <v>329</v>
      </c>
      <c r="C221" s="20">
        <v>400</v>
      </c>
    </row>
    <row r="222" spans="1:3" ht="15.75">
      <c r="A222" s="107" t="s">
        <v>330</v>
      </c>
      <c r="B222" s="73" t="s">
        <v>331</v>
      </c>
      <c r="C222" s="20">
        <v>1354</v>
      </c>
    </row>
    <row r="223" spans="1:3" ht="15.75">
      <c r="A223" s="107" t="s">
        <v>332</v>
      </c>
      <c r="B223" s="73" t="s">
        <v>333</v>
      </c>
      <c r="C223" s="20">
        <v>16</v>
      </c>
    </row>
    <row r="224" spans="1:3" ht="15.75">
      <c r="A224" s="107" t="s">
        <v>334</v>
      </c>
      <c r="B224" s="73" t="s">
        <v>335</v>
      </c>
      <c r="C224" s="20">
        <v>1000</v>
      </c>
    </row>
    <row r="225" spans="1:3" ht="15.75">
      <c r="A225" s="107" t="s">
        <v>336</v>
      </c>
      <c r="B225" s="73" t="s">
        <v>337</v>
      </c>
      <c r="C225" s="20">
        <v>359</v>
      </c>
    </row>
    <row r="226" spans="1:3" ht="15.75">
      <c r="A226" s="107" t="s">
        <v>338</v>
      </c>
      <c r="B226" s="73" t="s">
        <v>339</v>
      </c>
      <c r="C226" s="20">
        <v>75</v>
      </c>
    </row>
    <row r="227" spans="1:3" ht="15.75">
      <c r="A227" s="107" t="s">
        <v>340</v>
      </c>
      <c r="B227" s="73" t="s">
        <v>341</v>
      </c>
      <c r="C227" s="20">
        <v>90</v>
      </c>
    </row>
    <row r="228" spans="1:3" ht="15.75">
      <c r="A228" s="107">
        <v>2130199</v>
      </c>
      <c r="B228" s="80" t="s">
        <v>342</v>
      </c>
      <c r="C228" s="20">
        <v>392</v>
      </c>
    </row>
    <row r="229" spans="1:3" ht="15.75">
      <c r="A229" s="109">
        <v>21302</v>
      </c>
      <c r="B229" s="75" t="s">
        <v>343</v>
      </c>
      <c r="C229" s="20">
        <v>910</v>
      </c>
    </row>
    <row r="230" spans="1:3" ht="15.75">
      <c r="A230" s="107" t="s">
        <v>344</v>
      </c>
      <c r="B230" s="73" t="s">
        <v>345</v>
      </c>
      <c r="C230" s="20">
        <v>910</v>
      </c>
    </row>
    <row r="231" spans="1:3" ht="15.75">
      <c r="A231" s="109">
        <v>21303</v>
      </c>
      <c r="B231" s="75" t="s">
        <v>346</v>
      </c>
      <c r="C231" s="20">
        <f>SUM(C232:C234)</f>
        <v>874</v>
      </c>
    </row>
    <row r="232" spans="1:3" ht="15.75">
      <c r="A232" s="108" t="s">
        <v>347</v>
      </c>
      <c r="B232" s="74" t="s">
        <v>348</v>
      </c>
      <c r="C232" s="20">
        <v>652</v>
      </c>
    </row>
    <row r="233" spans="1:3" ht="15.75">
      <c r="A233" s="108" t="s">
        <v>349</v>
      </c>
      <c r="B233" s="74" t="s">
        <v>350</v>
      </c>
      <c r="C233" s="20">
        <v>218</v>
      </c>
    </row>
    <row r="234" spans="1:3" ht="15.75">
      <c r="A234" s="107" t="s">
        <v>351</v>
      </c>
      <c r="B234" s="73" t="s">
        <v>352</v>
      </c>
      <c r="C234" s="20">
        <v>4</v>
      </c>
    </row>
    <row r="235" spans="1:3" ht="15.75">
      <c r="A235" s="109">
        <v>21307</v>
      </c>
      <c r="B235" s="75" t="s">
        <v>353</v>
      </c>
      <c r="C235" s="20">
        <f>SUM(C236:C237)</f>
        <v>2699</v>
      </c>
    </row>
    <row r="236" spans="1:3" ht="15.75">
      <c r="A236" s="107" t="s">
        <v>354</v>
      </c>
      <c r="B236" s="73" t="s">
        <v>355</v>
      </c>
      <c r="C236" s="20">
        <v>180</v>
      </c>
    </row>
    <row r="237" spans="1:3" ht="15.75">
      <c r="A237" s="107" t="s">
        <v>356</v>
      </c>
      <c r="B237" s="73" t="s">
        <v>357</v>
      </c>
      <c r="C237" s="20">
        <v>2519</v>
      </c>
    </row>
    <row r="238" spans="1:3" ht="15.75">
      <c r="A238" s="109">
        <v>21308</v>
      </c>
      <c r="B238" s="75" t="s">
        <v>358</v>
      </c>
      <c r="C238" s="20">
        <v>810</v>
      </c>
    </row>
    <row r="239" spans="1:3" ht="15.75">
      <c r="A239" s="107" t="s">
        <v>359</v>
      </c>
      <c r="B239" s="73" t="s">
        <v>360</v>
      </c>
      <c r="C239" s="20">
        <v>810</v>
      </c>
    </row>
    <row r="240" spans="1:3" ht="15.75">
      <c r="A240" s="109">
        <v>21399</v>
      </c>
      <c r="B240" s="75" t="s">
        <v>361</v>
      </c>
      <c r="C240" s="20">
        <v>237</v>
      </c>
    </row>
    <row r="241" spans="1:3" ht="15.75">
      <c r="A241" s="108" t="s">
        <v>362</v>
      </c>
      <c r="B241" s="74" t="s">
        <v>363</v>
      </c>
      <c r="C241" s="20">
        <v>237</v>
      </c>
    </row>
    <row r="242" spans="1:3" ht="15.75">
      <c r="A242" s="106">
        <v>215</v>
      </c>
      <c r="B242" s="72" t="s">
        <v>364</v>
      </c>
      <c r="C242" s="79">
        <f>SUM(C243)</f>
        <v>603.4</v>
      </c>
    </row>
    <row r="243" spans="1:3" ht="15.75">
      <c r="A243" s="106">
        <v>21506</v>
      </c>
      <c r="B243" s="72" t="s">
        <v>365</v>
      </c>
      <c r="C243" s="20">
        <f>SUM(C244:C246)</f>
        <v>603.4</v>
      </c>
    </row>
    <row r="244" spans="1:3" ht="15.75">
      <c r="A244" s="107" t="s">
        <v>366</v>
      </c>
      <c r="B244" s="73" t="s">
        <v>37</v>
      </c>
      <c r="C244" s="20">
        <v>427.51</v>
      </c>
    </row>
    <row r="245" spans="1:3" ht="15.75">
      <c r="A245" s="107" t="s">
        <v>367</v>
      </c>
      <c r="B245" s="73" t="s">
        <v>368</v>
      </c>
      <c r="C245" s="20">
        <v>12</v>
      </c>
    </row>
    <row r="246" spans="1:3" ht="15.75">
      <c r="A246" s="107" t="s">
        <v>369</v>
      </c>
      <c r="B246" s="73" t="s">
        <v>370</v>
      </c>
      <c r="C246" s="20">
        <v>163.89</v>
      </c>
    </row>
    <row r="247" spans="1:3" ht="15.75">
      <c r="A247" s="109">
        <v>219</v>
      </c>
      <c r="B247" s="75" t="s">
        <v>371</v>
      </c>
      <c r="C247" s="79">
        <v>2445</v>
      </c>
    </row>
    <row r="248" spans="1:3" ht="15.75">
      <c r="A248" s="109">
        <v>21999</v>
      </c>
      <c r="B248" s="75" t="s">
        <v>372</v>
      </c>
      <c r="C248" s="20">
        <v>2445</v>
      </c>
    </row>
    <row r="249" spans="1:3" ht="15.75">
      <c r="A249" s="106">
        <v>221</v>
      </c>
      <c r="B249" s="72" t="s">
        <v>373</v>
      </c>
      <c r="C249" s="79">
        <v>5456.39</v>
      </c>
    </row>
    <row r="250" spans="1:3" ht="15.75">
      <c r="A250" s="106">
        <v>22102</v>
      </c>
      <c r="B250" s="72" t="s">
        <v>374</v>
      </c>
      <c r="C250" s="79">
        <v>5456.39</v>
      </c>
    </row>
    <row r="251" spans="1:3" ht="15.75">
      <c r="A251" s="108" t="s">
        <v>375</v>
      </c>
      <c r="B251" s="74" t="s">
        <v>376</v>
      </c>
      <c r="C251" s="22">
        <v>5456.3900000000021</v>
      </c>
    </row>
    <row r="252" spans="1:3" ht="15.75">
      <c r="A252" s="106">
        <v>227</v>
      </c>
      <c r="B252" s="72" t="s">
        <v>377</v>
      </c>
      <c r="C252" s="98">
        <v>4000</v>
      </c>
    </row>
    <row r="253" spans="1:3" ht="15.75">
      <c r="A253" s="106">
        <v>232</v>
      </c>
      <c r="B253" s="72" t="s">
        <v>378</v>
      </c>
      <c r="C253" s="98">
        <v>3100</v>
      </c>
    </row>
    <row r="254" spans="1:3" ht="15.75">
      <c r="A254" s="108">
        <v>23203</v>
      </c>
      <c r="B254" s="77" t="s">
        <v>534</v>
      </c>
      <c r="C254" s="22">
        <v>3100</v>
      </c>
    </row>
    <row r="255" spans="1:3" ht="15.75">
      <c r="A255" s="108">
        <v>2320301</v>
      </c>
      <c r="B255" s="77" t="s">
        <v>535</v>
      </c>
      <c r="C255" s="22">
        <v>3100</v>
      </c>
    </row>
    <row r="256" spans="1:3" ht="15.75">
      <c r="A256" s="137" t="s">
        <v>379</v>
      </c>
      <c r="B256" s="73"/>
      <c r="C256" s="79">
        <f>SUM(C4,C91,C107,C123,C137,C148,C174,C194,C200,C213,C242,C247,C249,C252,C253)</f>
        <v>315158.52</v>
      </c>
    </row>
  </sheetData>
  <mergeCells count="1">
    <mergeCell ref="A1:C1"/>
  </mergeCells>
  <phoneticPr fontId="21" type="noConversion"/>
  <printOptions horizontalCentered="1"/>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sheetPr>
    <tabColor indexed="10"/>
  </sheetPr>
  <dimension ref="A1:B45"/>
  <sheetViews>
    <sheetView topLeftCell="A16" zoomScaleNormal="100" workbookViewId="0">
      <selection activeCell="E45" sqref="E45"/>
    </sheetView>
  </sheetViews>
  <sheetFormatPr defaultRowHeight="14.25"/>
  <cols>
    <col min="1" max="1" width="42" style="68" customWidth="1"/>
    <col min="2" max="2" width="24.75" style="68" customWidth="1"/>
    <col min="3" max="4" width="9" style="68"/>
    <col min="5" max="5" width="11.625" style="68" bestFit="1" customWidth="1"/>
    <col min="6" max="16384" width="9" style="68"/>
  </cols>
  <sheetData>
    <row r="1" spans="1:2" ht="20.25">
      <c r="A1" s="151" t="s">
        <v>418</v>
      </c>
      <c r="B1" s="151"/>
    </row>
    <row r="2" spans="1:2">
      <c r="A2" s="152" t="s">
        <v>387</v>
      </c>
      <c r="B2" s="152"/>
    </row>
    <row r="3" spans="1:2">
      <c r="A3" s="87" t="s">
        <v>388</v>
      </c>
      <c r="B3" s="86" t="s">
        <v>389</v>
      </c>
    </row>
    <row r="4" spans="1:2">
      <c r="A4" s="88" t="s">
        <v>390</v>
      </c>
      <c r="B4" s="88" t="s">
        <v>427</v>
      </c>
    </row>
    <row r="5" spans="1:2">
      <c r="A5" s="29" t="s">
        <v>428</v>
      </c>
      <c r="B5" s="29">
        <f>SUM(B6:B13)</f>
        <v>27349.915153000005</v>
      </c>
    </row>
    <row r="6" spans="1:2">
      <c r="A6" s="26" t="s">
        <v>391</v>
      </c>
      <c r="B6" s="89">
        <v>4822.8100000000004</v>
      </c>
    </row>
    <row r="7" spans="1:2">
      <c r="A7" s="26" t="s">
        <v>392</v>
      </c>
      <c r="B7" s="89">
        <v>11335.54</v>
      </c>
    </row>
    <row r="8" spans="1:2">
      <c r="A8" s="26" t="s">
        <v>393</v>
      </c>
      <c r="B8" s="89">
        <v>362.35</v>
      </c>
    </row>
    <row r="9" spans="1:2">
      <c r="A9" s="26" t="s">
        <v>531</v>
      </c>
      <c r="B9" s="89">
        <v>1133.3399999999999</v>
      </c>
    </row>
    <row r="10" spans="1:2">
      <c r="A10" s="26" t="s">
        <v>394</v>
      </c>
      <c r="B10" s="89">
        <v>1377.52</v>
      </c>
    </row>
    <row r="11" spans="1:2">
      <c r="A11" s="26" t="s">
        <v>395</v>
      </c>
      <c r="B11" s="89">
        <v>4528.8451530000011</v>
      </c>
    </row>
    <row r="12" spans="1:2">
      <c r="A12" s="26" t="s">
        <v>530</v>
      </c>
      <c r="B12" s="89">
        <v>3429.36</v>
      </c>
    </row>
    <row r="13" spans="1:2">
      <c r="A13" s="26" t="s">
        <v>396</v>
      </c>
      <c r="B13" s="89">
        <v>360.15</v>
      </c>
    </row>
    <row r="14" spans="1:2">
      <c r="A14" s="29" t="s">
        <v>429</v>
      </c>
      <c r="B14" s="29">
        <f>SUM(B15:B35)</f>
        <v>3543.9649841500004</v>
      </c>
    </row>
    <row r="15" spans="1:2">
      <c r="A15" s="26" t="s">
        <v>397</v>
      </c>
      <c r="B15" s="89">
        <v>546.98899400000005</v>
      </c>
    </row>
    <row r="16" spans="1:2">
      <c r="A16" s="26" t="s">
        <v>419</v>
      </c>
      <c r="B16" s="89">
        <v>134.25</v>
      </c>
    </row>
    <row r="17" spans="1:2">
      <c r="A17" s="26" t="s">
        <v>398</v>
      </c>
      <c r="B17" s="89">
        <v>129.05715585000002</v>
      </c>
    </row>
    <row r="18" spans="1:2">
      <c r="A18" s="26" t="s">
        <v>399</v>
      </c>
      <c r="B18" s="89">
        <v>287.66262180000001</v>
      </c>
    </row>
    <row r="19" spans="1:2">
      <c r="A19" s="26" t="s">
        <v>400</v>
      </c>
      <c r="B19" s="90">
        <v>209.15674290000001</v>
      </c>
    </row>
    <row r="20" spans="1:2">
      <c r="A20" s="26" t="s">
        <v>420</v>
      </c>
      <c r="B20" s="91">
        <v>151.22119219999999</v>
      </c>
    </row>
    <row r="21" spans="1:2">
      <c r="A21" s="26" t="s">
        <v>401</v>
      </c>
      <c r="B21" s="89">
        <v>81.480220500000001</v>
      </c>
    </row>
    <row r="22" spans="1:2">
      <c r="A22" s="26" t="s">
        <v>402</v>
      </c>
      <c r="B22" s="89">
        <v>117.74</v>
      </c>
    </row>
    <row r="23" spans="1:2">
      <c r="A23" s="26" t="s">
        <v>422</v>
      </c>
      <c r="B23" s="89">
        <v>135.3615144</v>
      </c>
    </row>
    <row r="24" spans="1:2">
      <c r="A24" s="26" t="s">
        <v>421</v>
      </c>
      <c r="B24" s="90">
        <v>6.0129300000000008</v>
      </c>
    </row>
    <row r="25" spans="1:2">
      <c r="A25" s="26" t="s">
        <v>403</v>
      </c>
      <c r="B25" s="92">
        <v>513.07000000000005</v>
      </c>
    </row>
    <row r="26" spans="1:2">
      <c r="A26" s="26" t="s">
        <v>404</v>
      </c>
      <c r="B26" s="92">
        <v>143.07</v>
      </c>
    </row>
    <row r="27" spans="1:2">
      <c r="A27" s="26" t="s">
        <v>405</v>
      </c>
      <c r="B27" s="92">
        <v>120.06</v>
      </c>
    </row>
    <row r="28" spans="1:2">
      <c r="A28" s="26" t="s">
        <v>406</v>
      </c>
      <c r="B28" s="93">
        <v>51.753956500000001</v>
      </c>
    </row>
    <row r="29" spans="1:2">
      <c r="A29" s="26" t="s">
        <v>423</v>
      </c>
      <c r="B29" s="90">
        <v>113.27017695000001</v>
      </c>
    </row>
    <row r="30" spans="1:2">
      <c r="A30" s="26" t="s">
        <v>424</v>
      </c>
      <c r="B30" s="89">
        <v>125.98936245</v>
      </c>
    </row>
    <row r="31" spans="1:2">
      <c r="A31" s="26" t="s">
        <v>407</v>
      </c>
      <c r="B31" s="89">
        <v>215.7705593</v>
      </c>
    </row>
    <row r="32" spans="1:2">
      <c r="A32" s="26" t="s">
        <v>408</v>
      </c>
      <c r="B32" s="89">
        <v>5.7743700000000002</v>
      </c>
    </row>
    <row r="33" spans="1:2">
      <c r="A33" s="26" t="s">
        <v>425</v>
      </c>
      <c r="B33" s="89">
        <v>305.57018730000004</v>
      </c>
    </row>
    <row r="34" spans="1:2">
      <c r="A34" s="26" t="s">
        <v>409</v>
      </c>
      <c r="B34" s="94">
        <v>23.205000000000002</v>
      </c>
    </row>
    <row r="35" spans="1:2">
      <c r="A35" s="26" t="s">
        <v>410</v>
      </c>
      <c r="B35" s="94">
        <v>127.5</v>
      </c>
    </row>
    <row r="36" spans="1:2">
      <c r="A36" s="29" t="s">
        <v>430</v>
      </c>
      <c r="B36" s="29">
        <f>SUM(B37:B43)</f>
        <v>7434.84427495</v>
      </c>
    </row>
    <row r="37" spans="1:2">
      <c r="A37" s="26" t="s">
        <v>411</v>
      </c>
      <c r="B37" s="89">
        <v>150</v>
      </c>
    </row>
    <row r="38" spans="1:2">
      <c r="A38" s="26" t="s">
        <v>412</v>
      </c>
      <c r="B38" s="89">
        <v>2032.61</v>
      </c>
    </row>
    <row r="39" spans="1:2">
      <c r="A39" s="26" t="s">
        <v>413</v>
      </c>
      <c r="B39" s="89">
        <v>246</v>
      </c>
    </row>
    <row r="40" spans="1:2">
      <c r="A40" s="26" t="s">
        <v>414</v>
      </c>
      <c r="B40" s="94">
        <v>180</v>
      </c>
    </row>
    <row r="41" spans="1:2">
      <c r="A41" s="26" t="s">
        <v>415</v>
      </c>
      <c r="B41" s="89">
        <v>290</v>
      </c>
    </row>
    <row r="42" spans="1:2">
      <c r="A42" s="26" t="s">
        <v>416</v>
      </c>
      <c r="B42" s="89">
        <v>3746.63427495</v>
      </c>
    </row>
    <row r="43" spans="1:2">
      <c r="A43" s="26" t="s">
        <v>417</v>
      </c>
      <c r="B43" s="94">
        <v>789.6</v>
      </c>
    </row>
    <row r="44" spans="1:2">
      <c r="A44" s="26" t="s">
        <v>532</v>
      </c>
      <c r="B44" s="94">
        <v>1738.41</v>
      </c>
    </row>
    <row r="45" spans="1:2">
      <c r="A45" s="95" t="s">
        <v>426</v>
      </c>
      <c r="B45" s="96">
        <f>SUM(B5,B14,B36)</f>
        <v>38328.724412100004</v>
      </c>
    </row>
  </sheetData>
  <mergeCells count="2">
    <mergeCell ref="A1:B1"/>
    <mergeCell ref="A2:B2"/>
  </mergeCells>
  <phoneticPr fontId="21" type="noConversion"/>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sheetPr enableFormatConditionsCalculation="0">
    <tabColor indexed="10"/>
  </sheetPr>
  <dimension ref="A2:D15"/>
  <sheetViews>
    <sheetView workbookViewId="0">
      <selection activeCell="D21" sqref="D21"/>
    </sheetView>
  </sheetViews>
  <sheetFormatPr defaultRowHeight="14.25"/>
  <cols>
    <col min="1" max="1" width="23.75" customWidth="1"/>
    <col min="2" max="2" width="19.875" customWidth="1"/>
    <col min="3" max="3" width="25.25" customWidth="1"/>
    <col min="4" max="4" width="36.625" customWidth="1"/>
  </cols>
  <sheetData>
    <row r="2" spans="1:4" ht="22.5">
      <c r="A2" s="153" t="s">
        <v>504</v>
      </c>
      <c r="B2" s="153"/>
      <c r="C2" s="153"/>
      <c r="D2" s="153"/>
    </row>
    <row r="3" spans="1:4" ht="22.5">
      <c r="A3" s="18"/>
      <c r="D3" s="19" t="s">
        <v>6</v>
      </c>
    </row>
    <row r="4" spans="1:4" ht="20.100000000000001" customHeight="1">
      <c r="A4" s="63" t="s">
        <v>503</v>
      </c>
      <c r="B4" s="63" t="s">
        <v>500</v>
      </c>
      <c r="C4" s="27" t="s">
        <v>501</v>
      </c>
      <c r="D4" s="27" t="s">
        <v>502</v>
      </c>
    </row>
    <row r="5" spans="1:4" ht="20.100000000000001" customHeight="1">
      <c r="A5" s="62" t="s">
        <v>505</v>
      </c>
      <c r="B5" s="60"/>
      <c r="C5" s="61"/>
      <c r="D5" s="61"/>
    </row>
    <row r="6" spans="1:4" ht="20.100000000000001" customHeight="1">
      <c r="A6" s="62" t="s">
        <v>506</v>
      </c>
      <c r="B6" s="60"/>
      <c r="C6" s="61"/>
      <c r="D6" s="61"/>
    </row>
    <row r="7" spans="1:4" ht="20.100000000000001" customHeight="1">
      <c r="A7" s="62" t="s">
        <v>507</v>
      </c>
      <c r="B7" s="60"/>
      <c r="C7" s="61"/>
      <c r="D7" s="61"/>
    </row>
    <row r="8" spans="1:4" ht="20.100000000000001" customHeight="1">
      <c r="A8" s="62" t="s">
        <v>508</v>
      </c>
      <c r="B8" s="60"/>
      <c r="C8" s="61"/>
      <c r="D8" s="61"/>
    </row>
    <row r="9" spans="1:4" ht="20.100000000000001" customHeight="1">
      <c r="A9" s="62" t="s">
        <v>509</v>
      </c>
      <c r="B9" s="60"/>
      <c r="C9" s="61"/>
      <c r="D9" s="61"/>
    </row>
    <row r="10" spans="1:4" ht="20.100000000000001" customHeight="1">
      <c r="A10" s="62" t="s">
        <v>510</v>
      </c>
      <c r="B10" s="61"/>
      <c r="C10" s="61"/>
      <c r="D10" s="61"/>
    </row>
    <row r="11" spans="1:4" ht="20.100000000000001" customHeight="1">
      <c r="A11" s="62" t="s">
        <v>511</v>
      </c>
      <c r="B11" s="61"/>
      <c r="C11" s="61"/>
      <c r="D11" s="61"/>
    </row>
    <row r="12" spans="1:4" ht="20.100000000000001" customHeight="1">
      <c r="A12" s="62" t="s">
        <v>512</v>
      </c>
      <c r="B12" s="61"/>
      <c r="C12" s="61"/>
      <c r="D12" s="61"/>
    </row>
    <row r="13" spans="1:4" ht="20.100000000000001" customHeight="1">
      <c r="A13" s="62" t="s">
        <v>513</v>
      </c>
      <c r="B13" s="61"/>
      <c r="C13" s="61"/>
      <c r="D13" s="61"/>
    </row>
    <row r="14" spans="1:4" ht="20.100000000000001" customHeight="1">
      <c r="A14" s="62" t="s">
        <v>514</v>
      </c>
      <c r="B14" s="61"/>
      <c r="C14" s="61"/>
      <c r="D14" s="61"/>
    </row>
    <row r="15" spans="1:4" ht="20.100000000000001" customHeight="1">
      <c r="A15" s="154" t="s">
        <v>515</v>
      </c>
      <c r="B15" s="155"/>
      <c r="C15" s="155"/>
      <c r="D15" s="155"/>
    </row>
  </sheetData>
  <mergeCells count="2">
    <mergeCell ref="A2:D2"/>
    <mergeCell ref="A15:D15"/>
  </mergeCells>
  <phoneticPr fontId="2"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sheetPr>
    <tabColor indexed="10"/>
  </sheetPr>
  <dimension ref="A1:D28"/>
  <sheetViews>
    <sheetView topLeftCell="A7" workbookViewId="0">
      <selection activeCell="H25" sqref="H25"/>
    </sheetView>
  </sheetViews>
  <sheetFormatPr defaultRowHeight="14.25"/>
  <cols>
    <col min="2" max="2" width="26.25" customWidth="1"/>
    <col min="3" max="3" width="18.25" customWidth="1"/>
    <col min="4" max="4" width="28.75" customWidth="1"/>
  </cols>
  <sheetData>
    <row r="1" spans="1:4" ht="46.5" customHeight="1">
      <c r="A1" s="156" t="s">
        <v>431</v>
      </c>
      <c r="B1" s="156"/>
      <c r="C1" s="156"/>
      <c r="D1" s="156"/>
    </row>
    <row r="2" spans="1:4" ht="24" customHeight="1">
      <c r="A2" s="30" t="s">
        <v>435</v>
      </c>
      <c r="B2" s="30" t="s">
        <v>436</v>
      </c>
      <c r="C2" s="30" t="s">
        <v>451</v>
      </c>
      <c r="D2" s="30" t="s">
        <v>437</v>
      </c>
    </row>
    <row r="3" spans="1:4" ht="24" customHeight="1">
      <c r="A3" s="31">
        <v>1</v>
      </c>
      <c r="B3" s="101" t="s">
        <v>438</v>
      </c>
      <c r="C3" s="57">
        <v>1210</v>
      </c>
      <c r="D3" s="31" t="s">
        <v>449</v>
      </c>
    </row>
    <row r="4" spans="1:4" ht="24" customHeight="1">
      <c r="A4" s="31">
        <v>2</v>
      </c>
      <c r="B4" s="101" t="s">
        <v>553</v>
      </c>
      <c r="C4" s="57">
        <v>1300</v>
      </c>
      <c r="D4" s="31" t="s">
        <v>449</v>
      </c>
    </row>
    <row r="5" spans="1:4" ht="27.75" customHeight="1">
      <c r="A5" s="31">
        <v>3</v>
      </c>
      <c r="B5" s="102" t="s">
        <v>537</v>
      </c>
      <c r="C5" s="57">
        <v>90</v>
      </c>
      <c r="D5" s="31" t="s">
        <v>449</v>
      </c>
    </row>
    <row r="6" spans="1:4" ht="24" customHeight="1">
      <c r="A6" s="31">
        <v>4</v>
      </c>
      <c r="B6" s="101" t="s">
        <v>551</v>
      </c>
      <c r="C6" s="57">
        <v>200</v>
      </c>
      <c r="D6" s="31" t="s">
        <v>449</v>
      </c>
    </row>
    <row r="7" spans="1:4" ht="24" customHeight="1">
      <c r="A7" s="31">
        <v>5</v>
      </c>
      <c r="B7" s="101" t="s">
        <v>550</v>
      </c>
      <c r="C7" s="57">
        <v>650</v>
      </c>
      <c r="D7" s="31" t="s">
        <v>449</v>
      </c>
    </row>
    <row r="8" spans="1:4" ht="24" customHeight="1">
      <c r="A8" s="31">
        <v>6</v>
      </c>
      <c r="B8" s="101" t="s">
        <v>498</v>
      </c>
      <c r="C8" s="57">
        <v>1994</v>
      </c>
      <c r="D8" s="31" t="s">
        <v>439</v>
      </c>
    </row>
    <row r="9" spans="1:4" ht="24" customHeight="1">
      <c r="A9" s="31">
        <v>7</v>
      </c>
      <c r="B9" s="101" t="s">
        <v>552</v>
      </c>
      <c r="C9" s="57">
        <v>21000</v>
      </c>
      <c r="D9" s="31" t="s">
        <v>440</v>
      </c>
    </row>
    <row r="10" spans="1:4" ht="24" customHeight="1">
      <c r="A10" s="31">
        <v>8</v>
      </c>
      <c r="B10" s="103" t="s">
        <v>539</v>
      </c>
      <c r="C10" s="57">
        <v>30000</v>
      </c>
      <c r="D10" s="127" t="s">
        <v>578</v>
      </c>
    </row>
    <row r="11" spans="1:4" ht="24" customHeight="1">
      <c r="A11" s="31">
        <v>9</v>
      </c>
      <c r="B11" s="103" t="s">
        <v>577</v>
      </c>
      <c r="C11" s="57">
        <v>12000</v>
      </c>
      <c r="D11" s="31" t="s">
        <v>579</v>
      </c>
    </row>
    <row r="12" spans="1:4" ht="24" customHeight="1">
      <c r="A12" s="31">
        <v>10</v>
      </c>
      <c r="B12" s="101" t="s">
        <v>441</v>
      </c>
      <c r="C12" s="57">
        <v>2623.5</v>
      </c>
      <c r="D12" s="31" t="s">
        <v>450</v>
      </c>
    </row>
    <row r="13" spans="1:4" ht="24" customHeight="1">
      <c r="A13" s="31">
        <v>11</v>
      </c>
      <c r="B13" s="104" t="s">
        <v>540</v>
      </c>
      <c r="C13" s="57">
        <v>180</v>
      </c>
      <c r="D13" s="31" t="s">
        <v>442</v>
      </c>
    </row>
    <row r="14" spans="1:4" ht="24" customHeight="1">
      <c r="A14" s="31">
        <v>12</v>
      </c>
      <c r="B14" s="104" t="s">
        <v>541</v>
      </c>
      <c r="C14" s="57">
        <v>75</v>
      </c>
      <c r="D14" s="31" t="s">
        <v>442</v>
      </c>
    </row>
    <row r="15" spans="1:4" ht="24" customHeight="1">
      <c r="A15" s="31">
        <v>13</v>
      </c>
      <c r="B15" s="104" t="s">
        <v>549</v>
      </c>
      <c r="C15" s="57">
        <v>140</v>
      </c>
      <c r="D15" s="31" t="s">
        <v>447</v>
      </c>
    </row>
    <row r="16" spans="1:4" ht="24" customHeight="1">
      <c r="A16" s="31">
        <v>14</v>
      </c>
      <c r="B16" s="104" t="s">
        <v>443</v>
      </c>
      <c r="C16" s="57">
        <v>200</v>
      </c>
      <c r="D16" s="31" t="s">
        <v>444</v>
      </c>
    </row>
    <row r="17" spans="1:4" ht="24" customHeight="1">
      <c r="A17" s="31">
        <v>15</v>
      </c>
      <c r="B17" s="104" t="s">
        <v>543</v>
      </c>
      <c r="C17" s="57">
        <v>889</v>
      </c>
      <c r="D17" s="31" t="s">
        <v>445</v>
      </c>
    </row>
    <row r="18" spans="1:4" ht="24" customHeight="1">
      <c r="A18" s="31">
        <v>16</v>
      </c>
      <c r="B18" s="104" t="s">
        <v>554</v>
      </c>
      <c r="C18" s="57">
        <v>220</v>
      </c>
      <c r="D18" s="31" t="s">
        <v>445</v>
      </c>
    </row>
    <row r="19" spans="1:4" ht="24" customHeight="1">
      <c r="A19" s="31">
        <v>17</v>
      </c>
      <c r="B19" s="104" t="s">
        <v>544</v>
      </c>
      <c r="C19" s="57">
        <v>280</v>
      </c>
      <c r="D19" s="31" t="s">
        <v>445</v>
      </c>
    </row>
    <row r="20" spans="1:4" ht="24" customHeight="1">
      <c r="A20" s="31">
        <v>18</v>
      </c>
      <c r="B20" s="104" t="s">
        <v>545</v>
      </c>
      <c r="C20" s="57">
        <v>110</v>
      </c>
      <c r="D20" s="31" t="s">
        <v>445</v>
      </c>
    </row>
    <row r="21" spans="1:4" ht="24" customHeight="1">
      <c r="A21" s="31">
        <v>19</v>
      </c>
      <c r="B21" s="104" t="s">
        <v>542</v>
      </c>
      <c r="C21" s="57">
        <v>360</v>
      </c>
      <c r="D21" s="31" t="s">
        <v>445</v>
      </c>
    </row>
    <row r="22" spans="1:4" ht="24" customHeight="1">
      <c r="A22" s="31">
        <v>20</v>
      </c>
      <c r="B22" s="104" t="s">
        <v>546</v>
      </c>
      <c r="C22" s="57">
        <v>2756</v>
      </c>
      <c r="D22" s="31" t="s">
        <v>446</v>
      </c>
    </row>
    <row r="23" spans="1:4" ht="24" customHeight="1">
      <c r="A23" s="31">
        <v>21</v>
      </c>
      <c r="B23" s="104" t="s">
        <v>547</v>
      </c>
      <c r="C23" s="57">
        <v>7830</v>
      </c>
      <c r="D23" s="31" t="s">
        <v>446</v>
      </c>
    </row>
    <row r="24" spans="1:4" ht="24" customHeight="1">
      <c r="A24" s="31">
        <v>22</v>
      </c>
      <c r="B24" s="104" t="s">
        <v>548</v>
      </c>
      <c r="C24" s="57">
        <v>2398</v>
      </c>
      <c r="D24" s="31" t="s">
        <v>446</v>
      </c>
    </row>
    <row r="25" spans="1:4" ht="24" customHeight="1">
      <c r="A25" s="31">
        <v>23</v>
      </c>
      <c r="B25" s="104" t="s">
        <v>538</v>
      </c>
      <c r="C25" s="57">
        <v>110</v>
      </c>
      <c r="D25" s="31" t="s">
        <v>446</v>
      </c>
    </row>
    <row r="26" spans="1:4" ht="24" customHeight="1">
      <c r="A26" s="31">
        <v>24</v>
      </c>
      <c r="B26" s="104" t="s">
        <v>448</v>
      </c>
      <c r="C26" s="57">
        <v>150</v>
      </c>
      <c r="D26" s="31" t="s">
        <v>446</v>
      </c>
    </row>
    <row r="27" spans="1:4">
      <c r="A27" s="58"/>
      <c r="B27" s="59"/>
    </row>
    <row r="28" spans="1:4">
      <c r="A28" s="99" t="s">
        <v>499</v>
      </c>
      <c r="B28" s="100"/>
    </row>
  </sheetData>
  <mergeCells count="1">
    <mergeCell ref="A1:D1"/>
  </mergeCells>
  <phoneticPr fontId="21" type="noConversion"/>
  <pageMargins left="0.7" right="0.25"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sheetPr>
    <tabColor indexed="10"/>
  </sheetPr>
  <dimension ref="A1:E13"/>
  <sheetViews>
    <sheetView workbookViewId="0">
      <selection activeCell="B15" sqref="B15"/>
    </sheetView>
  </sheetViews>
  <sheetFormatPr defaultRowHeight="14.25"/>
  <cols>
    <col min="1" max="1" width="44.75" bestFit="1" customWidth="1"/>
    <col min="2" max="2" width="22.875" customWidth="1"/>
    <col min="3" max="3" width="20.375" customWidth="1"/>
    <col min="5" max="5" width="9.5" bestFit="1" customWidth="1"/>
  </cols>
  <sheetData>
    <row r="1" spans="1:5" ht="22.5">
      <c r="A1" s="157" t="s">
        <v>432</v>
      </c>
      <c r="B1" s="157"/>
      <c r="C1" s="157"/>
    </row>
    <row r="2" spans="1:5" ht="18.75">
      <c r="A2" s="10"/>
      <c r="C2" s="19" t="s">
        <v>7</v>
      </c>
    </row>
    <row r="3" spans="1:5" ht="19.5">
      <c r="A3" s="60" t="s">
        <v>8</v>
      </c>
      <c r="B3" s="60" t="s">
        <v>9</v>
      </c>
      <c r="C3" s="60" t="s">
        <v>27</v>
      </c>
    </row>
    <row r="4" spans="1:5" ht="19.5">
      <c r="A4" s="60" t="s">
        <v>10</v>
      </c>
      <c r="B4" s="120">
        <v>1576.96</v>
      </c>
      <c r="C4" s="129">
        <v>1787.6399999999999</v>
      </c>
      <c r="E4" s="128"/>
    </row>
    <row r="5" spans="1:5" ht="19.5">
      <c r="A5" s="130" t="s">
        <v>11</v>
      </c>
      <c r="B5" s="120">
        <v>250</v>
      </c>
      <c r="C5" s="129">
        <v>250</v>
      </c>
      <c r="E5" s="128"/>
    </row>
    <row r="6" spans="1:5" ht="19.5">
      <c r="A6" s="130" t="s">
        <v>12</v>
      </c>
      <c r="B6" s="120">
        <v>702.96</v>
      </c>
      <c r="C6" s="129">
        <v>834.64</v>
      </c>
      <c r="E6" s="128"/>
    </row>
    <row r="7" spans="1:5" ht="19.5">
      <c r="A7" s="130" t="s">
        <v>13</v>
      </c>
      <c r="B7" s="120">
        <v>624</v>
      </c>
      <c r="C7" s="129">
        <v>703</v>
      </c>
      <c r="E7" s="128"/>
    </row>
    <row r="8" spans="1:5" ht="19.5">
      <c r="A8" s="130" t="s">
        <v>14</v>
      </c>
      <c r="B8" s="120">
        <v>624</v>
      </c>
      <c r="C8" s="129">
        <v>703</v>
      </c>
      <c r="E8" s="128"/>
    </row>
    <row r="9" spans="1:5" ht="19.5">
      <c r="A9" s="131" t="s">
        <v>15</v>
      </c>
      <c r="B9" s="120">
        <v>0</v>
      </c>
      <c r="C9" s="129">
        <v>0</v>
      </c>
      <c r="E9" s="128"/>
    </row>
    <row r="10" spans="1:5" ht="19.5">
      <c r="A10" s="130" t="s">
        <v>23</v>
      </c>
      <c r="B10" s="120">
        <v>763.07</v>
      </c>
      <c r="C10" s="129">
        <v>760.80000000000007</v>
      </c>
      <c r="E10" s="128"/>
    </row>
    <row r="11" spans="1:5" ht="19.5">
      <c r="A11" s="130" t="s">
        <v>24</v>
      </c>
      <c r="B11" s="120">
        <v>865.87</v>
      </c>
      <c r="C11" s="129">
        <v>935.49</v>
      </c>
      <c r="E11" s="128"/>
    </row>
    <row r="12" spans="1:5" ht="105.75" customHeight="1">
      <c r="A12" s="158" t="s">
        <v>587</v>
      </c>
      <c r="B12" s="158"/>
      <c r="C12" s="158"/>
    </row>
    <row r="13" spans="1:5">
      <c r="A13" s="11"/>
    </row>
  </sheetData>
  <mergeCells count="2">
    <mergeCell ref="A1:C1"/>
    <mergeCell ref="A12:C12"/>
  </mergeCells>
  <phoneticPr fontId="2" type="noConversion"/>
  <printOptions horizontalCentered="1"/>
  <pageMargins left="0.23" right="0.22" top="0.74803149606299213" bottom="0.74803149606299213" header="0.31496062992125984" footer="0.31496062992125984"/>
  <pageSetup paperSize="9" orientation="portrait" verticalDpi="0" r:id="rId1"/>
  <legacyDrawing r:id="rId2"/>
</worksheet>
</file>

<file path=xl/worksheets/sheet15.xml><?xml version="1.0" encoding="utf-8"?>
<worksheet xmlns="http://schemas.openxmlformats.org/spreadsheetml/2006/main" xmlns:r="http://schemas.openxmlformats.org/officeDocument/2006/relationships">
  <sheetPr>
    <tabColor indexed="10"/>
  </sheetPr>
  <dimension ref="A1:D17"/>
  <sheetViews>
    <sheetView workbookViewId="0">
      <selection activeCell="D7" sqref="D7"/>
    </sheetView>
  </sheetViews>
  <sheetFormatPr defaultRowHeight="14.25"/>
  <cols>
    <col min="1" max="1" width="51" style="1" customWidth="1"/>
    <col min="2" max="2" width="27.125" customWidth="1"/>
    <col min="3" max="3" width="11.625" bestFit="1" customWidth="1"/>
  </cols>
  <sheetData>
    <row r="1" spans="1:4" ht="21">
      <c r="A1" s="142" t="s">
        <v>520</v>
      </c>
      <c r="B1" s="143"/>
      <c r="C1" s="9"/>
      <c r="D1" s="9"/>
    </row>
    <row r="2" spans="1:4" ht="18.75">
      <c r="A2" s="2"/>
      <c r="B2" s="66" t="s">
        <v>6</v>
      </c>
    </row>
    <row r="3" spans="1:4" ht="21">
      <c r="A3" s="6" t="s">
        <v>0</v>
      </c>
      <c r="B3" s="6" t="s">
        <v>433</v>
      </c>
      <c r="C3" s="9"/>
      <c r="D3" s="9"/>
    </row>
    <row r="4" spans="1:4" ht="21">
      <c r="A4" s="7" t="s">
        <v>490</v>
      </c>
      <c r="B4" s="8">
        <f>SUM(B5:B9)</f>
        <v>260000</v>
      </c>
      <c r="C4" s="9"/>
      <c r="D4" s="9"/>
    </row>
    <row r="5" spans="1:4" ht="21">
      <c r="A5" s="7" t="s">
        <v>485</v>
      </c>
      <c r="B5" s="8">
        <v>2000</v>
      </c>
      <c r="C5" s="9"/>
      <c r="D5" s="9"/>
    </row>
    <row r="6" spans="1:4" ht="18.75">
      <c r="A6" s="7" t="s">
        <v>486</v>
      </c>
      <c r="B6" s="8">
        <v>12500</v>
      </c>
    </row>
    <row r="7" spans="1:4" ht="21">
      <c r="A7" s="7" t="s">
        <v>487</v>
      </c>
      <c r="B7" s="8">
        <v>2000</v>
      </c>
      <c r="C7" s="9"/>
      <c r="D7" s="9"/>
    </row>
    <row r="8" spans="1:4" ht="18.75">
      <c r="A8" s="7" t="s">
        <v>488</v>
      </c>
      <c r="B8" s="8">
        <v>235500</v>
      </c>
    </row>
    <row r="9" spans="1:4" ht="21">
      <c r="A9" s="7" t="s">
        <v>489</v>
      </c>
      <c r="B9" s="8">
        <v>8000</v>
      </c>
      <c r="C9" s="9"/>
      <c r="D9" s="9"/>
    </row>
    <row r="11" spans="1:4" ht="21">
      <c r="C11" s="9"/>
      <c r="D11" s="9"/>
    </row>
    <row r="13" spans="1:4" ht="21">
      <c r="C13" s="9"/>
      <c r="D13" s="9"/>
    </row>
    <row r="15" spans="1:4" ht="21">
      <c r="C15" s="9"/>
      <c r="D15" s="9"/>
    </row>
    <row r="17" spans="3:4" ht="21">
      <c r="C17" s="9"/>
      <c r="D17" s="9"/>
    </row>
  </sheetData>
  <mergeCells count="1">
    <mergeCell ref="A1:B1"/>
  </mergeCells>
  <phoneticPr fontId="21"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sheetPr>
    <tabColor indexed="10"/>
  </sheetPr>
  <dimension ref="A1:C15"/>
  <sheetViews>
    <sheetView workbookViewId="0">
      <selection activeCell="F11" sqref="F11"/>
    </sheetView>
  </sheetViews>
  <sheetFormatPr defaultRowHeight="14.25"/>
  <cols>
    <col min="1" max="1" width="10.75" customWidth="1"/>
    <col min="2" max="2" width="47.375" customWidth="1"/>
    <col min="3" max="3" width="16.75" customWidth="1"/>
    <col min="4" max="4" width="11.625" bestFit="1" customWidth="1"/>
    <col min="5" max="14" width="11.625" customWidth="1"/>
    <col min="15" max="15" width="4.5" bestFit="1" customWidth="1"/>
    <col min="16" max="16" width="6.5" bestFit="1" customWidth="1"/>
    <col min="17" max="18" width="2.5" bestFit="1" customWidth="1"/>
    <col min="19" max="19" width="5.625" customWidth="1"/>
    <col min="21" max="21" width="7.5" bestFit="1" customWidth="1"/>
    <col min="22" max="22" width="6.5" bestFit="1" customWidth="1"/>
    <col min="23" max="24" width="7.5" bestFit="1" customWidth="1"/>
    <col min="25" max="25" width="0" hidden="1" customWidth="1"/>
  </cols>
  <sheetData>
    <row r="1" spans="1:3" ht="26.25" customHeight="1">
      <c r="A1" s="144" t="s">
        <v>521</v>
      </c>
      <c r="B1" s="145"/>
      <c r="C1" s="145"/>
    </row>
    <row r="2" spans="1:3" ht="21.75" customHeight="1">
      <c r="C2" s="3" t="s">
        <v>6</v>
      </c>
    </row>
    <row r="3" spans="1:3" ht="21" customHeight="1">
      <c r="A3" s="13" t="s">
        <v>3</v>
      </c>
      <c r="B3" s="13" t="s">
        <v>4</v>
      </c>
      <c r="C3" s="13" t="s">
        <v>5</v>
      </c>
    </row>
    <row r="4" spans="1:3" ht="21" customHeight="1">
      <c r="A4" s="14"/>
      <c r="B4" s="15" t="s">
        <v>16</v>
      </c>
      <c r="C4" s="17">
        <f>C5+C10+C12</f>
        <v>260000</v>
      </c>
    </row>
    <row r="5" spans="1:3" ht="21" customHeight="1">
      <c r="A5" s="14">
        <v>212</v>
      </c>
      <c r="B5" s="15" t="s">
        <v>1</v>
      </c>
      <c r="C5" s="12">
        <f>C6+C7+C8+C9</f>
        <v>251031</v>
      </c>
    </row>
    <row r="6" spans="1:3" ht="21" customHeight="1">
      <c r="A6" s="14">
        <v>21208</v>
      </c>
      <c r="B6" s="16" t="s">
        <v>523</v>
      </c>
      <c r="C6" s="12">
        <v>235500</v>
      </c>
    </row>
    <row r="7" spans="1:3" ht="21" customHeight="1">
      <c r="A7" s="14">
        <v>21210</v>
      </c>
      <c r="B7" s="16" t="s">
        <v>524</v>
      </c>
      <c r="C7" s="12">
        <v>12500</v>
      </c>
    </row>
    <row r="8" spans="1:3" ht="21" customHeight="1">
      <c r="A8" s="14">
        <v>21211</v>
      </c>
      <c r="B8" s="16" t="s">
        <v>525</v>
      </c>
      <c r="C8" s="12">
        <v>2000</v>
      </c>
    </row>
    <row r="9" spans="1:3" ht="21" customHeight="1">
      <c r="A9" s="14">
        <v>21213</v>
      </c>
      <c r="B9" s="16" t="s">
        <v>526</v>
      </c>
      <c r="C9" s="82">
        <v>1031</v>
      </c>
    </row>
    <row r="10" spans="1:3" ht="21" customHeight="1">
      <c r="A10" s="14">
        <v>215</v>
      </c>
      <c r="B10" s="15" t="s">
        <v>2</v>
      </c>
      <c r="C10" s="82">
        <f>C11</f>
        <v>2000</v>
      </c>
    </row>
    <row r="11" spans="1:3" ht="21" customHeight="1">
      <c r="A11" s="14">
        <v>21561</v>
      </c>
      <c r="B11" s="16" t="s">
        <v>527</v>
      </c>
      <c r="C11" s="82">
        <v>2000</v>
      </c>
    </row>
    <row r="12" spans="1:3" ht="21" customHeight="1">
      <c r="A12" s="14">
        <v>232</v>
      </c>
      <c r="B12" s="15" t="s">
        <v>528</v>
      </c>
      <c r="C12" s="82">
        <f>C13</f>
        <v>6969</v>
      </c>
    </row>
    <row r="13" spans="1:3" ht="21" customHeight="1">
      <c r="A13" s="14">
        <v>23204</v>
      </c>
      <c r="B13" s="16" t="s">
        <v>529</v>
      </c>
      <c r="C13" s="82">
        <v>6969</v>
      </c>
    </row>
    <row r="14" spans="1:3">
      <c r="A14" s="146" t="s">
        <v>25</v>
      </c>
      <c r="B14" s="146"/>
      <c r="C14" s="146"/>
    </row>
    <row r="15" spans="1:3">
      <c r="A15" s="147"/>
      <c r="B15" s="147"/>
      <c r="C15" s="147"/>
    </row>
  </sheetData>
  <mergeCells count="3">
    <mergeCell ref="A1:C1"/>
    <mergeCell ref="A14:C14"/>
    <mergeCell ref="A15:C15"/>
  </mergeCells>
  <phoneticPr fontId="21" type="noConversion"/>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sheetPr enableFormatConditionsCalculation="0">
    <tabColor indexed="10"/>
  </sheetPr>
  <dimension ref="A2:B15"/>
  <sheetViews>
    <sheetView workbookViewId="0">
      <selection activeCell="B21" sqref="B21"/>
    </sheetView>
  </sheetViews>
  <sheetFormatPr defaultRowHeight="14.25"/>
  <cols>
    <col min="1" max="1" width="36.125" customWidth="1"/>
    <col min="2" max="2" width="59.125" customWidth="1"/>
  </cols>
  <sheetData>
    <row r="2" spans="1:2" ht="22.5">
      <c r="A2" s="153" t="s">
        <v>516</v>
      </c>
      <c r="B2" s="153"/>
    </row>
    <row r="3" spans="1:2" ht="22.5">
      <c r="A3" s="18"/>
      <c r="B3" s="64" t="s">
        <v>518</v>
      </c>
    </row>
    <row r="4" spans="1:2" ht="20.100000000000001" customHeight="1">
      <c r="A4" s="63" t="s">
        <v>503</v>
      </c>
      <c r="B4" s="27" t="s">
        <v>517</v>
      </c>
    </row>
    <row r="5" spans="1:2" ht="20.100000000000001" customHeight="1">
      <c r="A5" s="62" t="s">
        <v>505</v>
      </c>
      <c r="B5" s="61"/>
    </row>
    <row r="6" spans="1:2" ht="20.100000000000001" customHeight="1">
      <c r="A6" s="62" t="s">
        <v>506</v>
      </c>
      <c r="B6" s="61"/>
    </row>
    <row r="7" spans="1:2" ht="20.100000000000001" customHeight="1">
      <c r="A7" s="62" t="s">
        <v>507</v>
      </c>
      <c r="B7" s="61"/>
    </row>
    <row r="8" spans="1:2" ht="20.100000000000001" customHeight="1">
      <c r="A8" s="62" t="s">
        <v>508</v>
      </c>
      <c r="B8" s="61"/>
    </row>
    <row r="9" spans="1:2" ht="20.100000000000001" customHeight="1">
      <c r="A9" s="62" t="s">
        <v>509</v>
      </c>
      <c r="B9" s="61"/>
    </row>
    <row r="10" spans="1:2" ht="20.100000000000001" customHeight="1">
      <c r="A10" s="62" t="s">
        <v>510</v>
      </c>
      <c r="B10" s="61"/>
    </row>
    <row r="11" spans="1:2" ht="20.100000000000001" customHeight="1">
      <c r="A11" s="62" t="s">
        <v>511</v>
      </c>
      <c r="B11" s="61"/>
    </row>
    <row r="12" spans="1:2" ht="20.100000000000001" customHeight="1">
      <c r="A12" s="62" t="s">
        <v>512</v>
      </c>
      <c r="B12" s="61"/>
    </row>
    <row r="13" spans="1:2" ht="20.100000000000001" customHeight="1">
      <c r="A13" s="62" t="s">
        <v>513</v>
      </c>
      <c r="B13" s="61"/>
    </row>
    <row r="14" spans="1:2" ht="20.100000000000001" customHeight="1">
      <c r="A14" s="62" t="s">
        <v>514</v>
      </c>
      <c r="B14" s="61"/>
    </row>
    <row r="15" spans="1:2">
      <c r="A15" s="65" t="s">
        <v>519</v>
      </c>
    </row>
  </sheetData>
  <mergeCells count="1">
    <mergeCell ref="A2:B2"/>
  </mergeCells>
  <phoneticPr fontId="21"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sheetPr enableFormatConditionsCalculation="0">
    <tabColor indexed="10"/>
  </sheetPr>
  <dimension ref="A1:D13"/>
  <sheetViews>
    <sheetView workbookViewId="0">
      <selection activeCell="G13" sqref="G13"/>
    </sheetView>
  </sheetViews>
  <sheetFormatPr defaultRowHeight="14.25"/>
  <cols>
    <col min="1" max="1" width="31.625" customWidth="1"/>
    <col min="2" max="2" width="62" customWidth="1"/>
  </cols>
  <sheetData>
    <row r="1" spans="1:4" ht="22.5">
      <c r="A1" s="148" t="s">
        <v>491</v>
      </c>
      <c r="B1" s="148"/>
      <c r="C1" s="32"/>
      <c r="D1" s="32"/>
    </row>
    <row r="2" spans="1:4" ht="15.75">
      <c r="A2" s="33"/>
      <c r="B2" s="35" t="s">
        <v>453</v>
      </c>
      <c r="C2" s="32"/>
      <c r="D2" s="32"/>
    </row>
    <row r="3" spans="1:4" ht="15.75">
      <c r="A3" s="36" t="s">
        <v>477</v>
      </c>
      <c r="B3" s="54" t="s">
        <v>456</v>
      </c>
      <c r="C3" s="38"/>
      <c r="D3" s="39"/>
    </row>
    <row r="4" spans="1:4" ht="15.75">
      <c r="A4" s="56" t="s">
        <v>492</v>
      </c>
      <c r="B4" s="43">
        <v>1300</v>
      </c>
      <c r="C4" s="32"/>
      <c r="D4" s="32"/>
    </row>
    <row r="5" spans="1:4" ht="15.75">
      <c r="A5" s="42"/>
      <c r="B5" s="43"/>
      <c r="C5" s="44"/>
      <c r="D5" s="44"/>
    </row>
    <row r="6" spans="1:4" ht="15.75">
      <c r="A6" s="42"/>
      <c r="B6" s="43"/>
      <c r="C6" s="44"/>
      <c r="D6" s="44"/>
    </row>
    <row r="7" spans="1:4" ht="15.75">
      <c r="A7" s="48" t="s">
        <v>493</v>
      </c>
      <c r="B7" s="49">
        <v>1300</v>
      </c>
      <c r="C7" s="50"/>
      <c r="D7" s="50"/>
    </row>
    <row r="8" spans="1:4" ht="15.75">
      <c r="A8" s="50"/>
      <c r="B8" s="51"/>
      <c r="C8" s="50"/>
      <c r="D8" s="50"/>
    </row>
    <row r="13" spans="1:4" ht="15.75">
      <c r="A13" s="52"/>
      <c r="B13" s="53"/>
      <c r="C13" s="50"/>
      <c r="D13" s="50"/>
    </row>
  </sheetData>
  <mergeCells count="1">
    <mergeCell ref="A1:B1"/>
  </mergeCells>
  <phoneticPr fontId="2"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sheetPr enableFormatConditionsCalculation="0">
    <tabColor indexed="10"/>
  </sheetPr>
  <dimension ref="A1:D13"/>
  <sheetViews>
    <sheetView workbookViewId="0">
      <selection activeCell="E19" sqref="E19"/>
    </sheetView>
  </sheetViews>
  <sheetFormatPr defaultRowHeight="14.25"/>
  <cols>
    <col min="1" max="1" width="31.125" customWidth="1"/>
    <col min="2" max="2" width="40.375" customWidth="1"/>
  </cols>
  <sheetData>
    <row r="1" spans="1:4" ht="22.5">
      <c r="A1" s="148" t="s">
        <v>494</v>
      </c>
      <c r="B1" s="148"/>
      <c r="C1" s="32"/>
      <c r="D1" s="32"/>
    </row>
    <row r="2" spans="1:4" ht="15.75">
      <c r="A2" s="33"/>
      <c r="B2" s="35" t="s">
        <v>453</v>
      </c>
      <c r="C2" s="32"/>
      <c r="D2" s="32"/>
    </row>
    <row r="3" spans="1:4" ht="20.100000000000001" customHeight="1">
      <c r="A3" s="36" t="s">
        <v>495</v>
      </c>
      <c r="B3" s="54" t="s">
        <v>456</v>
      </c>
      <c r="C3" s="38"/>
      <c r="D3" s="39"/>
    </row>
    <row r="4" spans="1:4" ht="20.100000000000001" customHeight="1">
      <c r="A4" s="56" t="s">
        <v>496</v>
      </c>
      <c r="B4" s="43">
        <v>1300</v>
      </c>
      <c r="C4" s="32"/>
      <c r="D4" s="32"/>
    </row>
    <row r="5" spans="1:4" ht="20.100000000000001" customHeight="1">
      <c r="A5" s="42" t="s">
        <v>555</v>
      </c>
      <c r="B5" s="43">
        <v>1300</v>
      </c>
      <c r="C5" s="44"/>
      <c r="D5" s="44"/>
    </row>
    <row r="6" spans="1:4" ht="20.100000000000001" customHeight="1">
      <c r="A6" s="42"/>
      <c r="B6" s="43"/>
      <c r="C6" s="44"/>
      <c r="D6" s="44"/>
    </row>
    <row r="7" spans="1:4" ht="20.100000000000001" customHeight="1">
      <c r="A7" s="48" t="s">
        <v>497</v>
      </c>
      <c r="B7" s="49">
        <v>1300</v>
      </c>
      <c r="C7" s="50"/>
      <c r="D7" s="50"/>
    </row>
    <row r="8" spans="1:4" ht="15.75">
      <c r="A8" s="50"/>
      <c r="B8" s="51"/>
      <c r="C8" s="50"/>
      <c r="D8" s="50"/>
    </row>
    <row r="13" spans="1:4" ht="15.75">
      <c r="A13" s="52"/>
      <c r="B13" s="53"/>
      <c r="C13" s="50"/>
      <c r="D13" s="50"/>
    </row>
  </sheetData>
  <mergeCells count="1">
    <mergeCell ref="A1:B1"/>
  </mergeCells>
  <phoneticPr fontId="2" type="noConversion"/>
  <pageMargins left="0.75" right="0.75" top="1" bottom="1" header="0.5" footer="0.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sheetPr codeName="Sheet1" enableFormatConditionsCalculation="0">
    <tabColor indexed="10"/>
  </sheetPr>
  <dimension ref="A1:F30"/>
  <sheetViews>
    <sheetView workbookViewId="0">
      <selection sqref="A1:C1"/>
    </sheetView>
  </sheetViews>
  <sheetFormatPr defaultRowHeight="14.25"/>
  <cols>
    <col min="1" max="1" width="24.5" style="1" customWidth="1"/>
    <col min="2" max="2" width="21.625" customWidth="1"/>
    <col min="3" max="3" width="22.375" customWidth="1"/>
  </cols>
  <sheetData>
    <row r="1" spans="1:6" ht="18.75">
      <c r="A1" s="140" t="s">
        <v>556</v>
      </c>
      <c r="B1" s="140"/>
      <c r="C1" s="140"/>
      <c r="D1" s="32"/>
      <c r="E1" s="32"/>
    </row>
    <row r="2" spans="1:6" ht="15.75">
      <c r="A2" s="33"/>
      <c r="B2" s="34"/>
      <c r="C2" s="35" t="s">
        <v>453</v>
      </c>
      <c r="D2" s="32"/>
      <c r="E2" s="32"/>
    </row>
    <row r="3" spans="1:6" ht="20.100000000000001" customHeight="1">
      <c r="A3" s="36" t="s">
        <v>454</v>
      </c>
      <c r="B3" s="37" t="s">
        <v>455</v>
      </c>
      <c r="C3" s="37" t="s">
        <v>456</v>
      </c>
      <c r="D3" s="38"/>
      <c r="E3" s="39"/>
    </row>
    <row r="4" spans="1:6" ht="20.100000000000001" customHeight="1">
      <c r="A4" s="40" t="s">
        <v>457</v>
      </c>
      <c r="B4" s="41">
        <f>SUM(B5:B17)</f>
        <v>876825</v>
      </c>
      <c r="C4" s="41">
        <f>SUM(C5:C17)</f>
        <v>900000</v>
      </c>
      <c r="D4" s="32"/>
      <c r="E4" s="32"/>
    </row>
    <row r="5" spans="1:6" ht="20.100000000000001" customHeight="1">
      <c r="A5" s="42" t="s">
        <v>458</v>
      </c>
      <c r="B5" s="43">
        <v>279112</v>
      </c>
      <c r="C5" s="43">
        <v>358000</v>
      </c>
      <c r="D5" s="44"/>
      <c r="E5" s="44"/>
    </row>
    <row r="6" spans="1:6" ht="20.100000000000001" customHeight="1">
      <c r="A6" s="42" t="s">
        <v>459</v>
      </c>
      <c r="B6" s="43">
        <v>48660</v>
      </c>
      <c r="C6" s="43">
        <v>82000</v>
      </c>
      <c r="D6" s="44"/>
      <c r="E6" s="44"/>
    </row>
    <row r="7" spans="1:6" ht="20.100000000000001" customHeight="1">
      <c r="A7" s="45" t="s">
        <v>460</v>
      </c>
      <c r="B7" s="43">
        <v>141787</v>
      </c>
      <c r="C7" s="43">
        <v>5000</v>
      </c>
      <c r="D7" s="44"/>
      <c r="E7" s="44"/>
    </row>
    <row r="8" spans="1:6" ht="20.100000000000001" customHeight="1">
      <c r="A8" s="45" t="s">
        <v>461</v>
      </c>
      <c r="B8" s="43">
        <v>135055</v>
      </c>
      <c r="C8" s="43">
        <v>151000</v>
      </c>
      <c r="D8" s="44"/>
      <c r="E8" s="44"/>
      <c r="F8" s="4"/>
    </row>
    <row r="9" spans="1:6" ht="20.100000000000001" customHeight="1">
      <c r="A9" s="42" t="s">
        <v>462</v>
      </c>
      <c r="B9" s="43">
        <v>42240</v>
      </c>
      <c r="C9" s="43">
        <v>46000</v>
      </c>
      <c r="D9" s="44"/>
      <c r="E9" s="44"/>
    </row>
    <row r="10" spans="1:6" ht="20.100000000000001" customHeight="1">
      <c r="A10" s="42" t="s">
        <v>463</v>
      </c>
      <c r="B10" s="46">
        <v>66936</v>
      </c>
      <c r="C10" s="43">
        <v>72000</v>
      </c>
      <c r="D10" s="44"/>
      <c r="E10" s="44"/>
    </row>
    <row r="11" spans="1:6" ht="20.100000000000001" customHeight="1">
      <c r="A11" s="42" t="s">
        <v>464</v>
      </c>
      <c r="B11" s="46">
        <v>41334</v>
      </c>
      <c r="C11" s="46">
        <v>45000</v>
      </c>
      <c r="D11" s="44"/>
      <c r="E11" s="44"/>
    </row>
    <row r="12" spans="1:6" ht="20.100000000000001" customHeight="1">
      <c r="A12" s="42" t="s">
        <v>465</v>
      </c>
      <c r="B12" s="43">
        <v>15379</v>
      </c>
      <c r="C12" s="43">
        <v>17000</v>
      </c>
      <c r="D12" s="44"/>
      <c r="E12" s="44"/>
    </row>
    <row r="13" spans="1:6" ht="20.100000000000001" customHeight="1">
      <c r="A13" s="42" t="s">
        <v>466</v>
      </c>
      <c r="B13" s="43">
        <v>29291</v>
      </c>
      <c r="C13" s="43">
        <v>32000</v>
      </c>
      <c r="D13" s="44"/>
      <c r="E13" s="44"/>
    </row>
    <row r="14" spans="1:6" ht="20.100000000000001" customHeight="1">
      <c r="A14" s="42" t="s">
        <v>467</v>
      </c>
      <c r="B14" s="43">
        <v>27362</v>
      </c>
      <c r="C14" s="43">
        <v>30000</v>
      </c>
      <c r="D14" s="44"/>
      <c r="E14" s="44"/>
    </row>
    <row r="15" spans="1:6" ht="20.100000000000001" customHeight="1">
      <c r="A15" s="42" t="s">
        <v>468</v>
      </c>
      <c r="B15" s="43">
        <v>8</v>
      </c>
      <c r="C15" s="43">
        <v>0</v>
      </c>
      <c r="D15" s="44"/>
      <c r="E15" s="44"/>
    </row>
    <row r="16" spans="1:6" ht="20.100000000000001" customHeight="1">
      <c r="A16" s="42" t="s">
        <v>469</v>
      </c>
      <c r="B16" s="43"/>
      <c r="C16" s="43">
        <v>5000</v>
      </c>
      <c r="D16" s="44"/>
      <c r="E16" s="44"/>
    </row>
    <row r="17" spans="1:3" ht="20.100000000000001" customHeight="1">
      <c r="A17" s="42" t="s">
        <v>470</v>
      </c>
      <c r="B17" s="43">
        <v>49661</v>
      </c>
      <c r="C17" s="43">
        <v>57000</v>
      </c>
    </row>
    <row r="18" spans="1:3" ht="20.100000000000001" customHeight="1">
      <c r="A18" s="47" t="s">
        <v>452</v>
      </c>
      <c r="B18" s="41">
        <v>148977</v>
      </c>
      <c r="C18" s="41">
        <v>156600</v>
      </c>
    </row>
    <row r="19" spans="1:3" ht="20.100000000000001" customHeight="1">
      <c r="A19" s="42" t="s">
        <v>471</v>
      </c>
      <c r="B19" s="43">
        <v>10852</v>
      </c>
      <c r="C19" s="43">
        <v>7000</v>
      </c>
    </row>
    <row r="20" spans="1:3" ht="20.100000000000001" customHeight="1">
      <c r="A20" s="42" t="s">
        <v>472</v>
      </c>
      <c r="B20" s="43">
        <v>3836</v>
      </c>
      <c r="C20" s="43">
        <v>3000</v>
      </c>
    </row>
    <row r="21" spans="1:3" ht="20.100000000000001" customHeight="1">
      <c r="A21" s="42" t="s">
        <v>473</v>
      </c>
      <c r="B21" s="43">
        <v>48310</v>
      </c>
      <c r="C21" s="43">
        <v>56500</v>
      </c>
    </row>
    <row r="22" spans="1:3" ht="20.100000000000001" customHeight="1">
      <c r="A22" s="42" t="s">
        <v>474</v>
      </c>
      <c r="B22" s="43">
        <v>127</v>
      </c>
      <c r="C22" s="43">
        <v>100</v>
      </c>
    </row>
    <row r="23" spans="1:3" ht="20.100000000000001" customHeight="1">
      <c r="A23" s="42" t="s">
        <v>475</v>
      </c>
      <c r="B23" s="43">
        <v>85852</v>
      </c>
      <c r="C23" s="43">
        <v>90000</v>
      </c>
    </row>
    <row r="24" spans="1:3" ht="20.100000000000001" customHeight="1">
      <c r="A24" s="48" t="s">
        <v>26</v>
      </c>
      <c r="B24" s="49">
        <f>B4+B18</f>
        <v>1025802</v>
      </c>
      <c r="C24" s="49">
        <f>C4+C18</f>
        <v>1056600</v>
      </c>
    </row>
    <row r="25" spans="1:3" ht="15.75">
      <c r="A25" s="50"/>
      <c r="B25" s="51"/>
      <c r="C25" s="51"/>
    </row>
    <row r="26" spans="1:3">
      <c r="A26"/>
    </row>
    <row r="27" spans="1:3">
      <c r="A27"/>
    </row>
    <row r="28" spans="1:3">
      <c r="A28"/>
    </row>
    <row r="29" spans="1:3">
      <c r="A29"/>
    </row>
    <row r="30" spans="1:3" ht="15.75">
      <c r="A30" s="52"/>
      <c r="B30" s="53"/>
      <c r="C30" s="53"/>
    </row>
  </sheetData>
  <mergeCells count="1">
    <mergeCell ref="A1:C1"/>
  </mergeCells>
  <phoneticPr fontId="2" type="noConversion"/>
  <printOptions horizontalCentered="1"/>
  <pageMargins left="0.9055118110236221" right="0.42"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sheetPr enableFormatConditionsCalculation="0">
    <tabColor indexed="10"/>
  </sheetPr>
  <dimension ref="A1:C24"/>
  <sheetViews>
    <sheetView tabSelected="1" workbookViewId="0">
      <selection activeCell="I14" sqref="I14"/>
    </sheetView>
  </sheetViews>
  <sheetFormatPr defaultRowHeight="14.25"/>
  <cols>
    <col min="1" max="1" width="7" style="23" customWidth="1"/>
    <col min="2" max="2" width="43.75" style="23" customWidth="1"/>
    <col min="3" max="3" width="17.5" style="23" customWidth="1"/>
    <col min="4" max="16384" width="9" style="23"/>
  </cols>
  <sheetData>
    <row r="1" spans="1:3" ht="28.5" customHeight="1">
      <c r="B1" s="141" t="s">
        <v>588</v>
      </c>
      <c r="C1" s="141"/>
    </row>
    <row r="2" spans="1:3" ht="15.75">
      <c r="B2" s="24"/>
      <c r="C2" s="21" t="s">
        <v>380</v>
      </c>
    </row>
    <row r="3" spans="1:3" ht="22.5" customHeight="1">
      <c r="A3" s="28" t="s">
        <v>580</v>
      </c>
      <c r="B3" s="28" t="s">
        <v>381</v>
      </c>
      <c r="C3" s="112" t="s">
        <v>583</v>
      </c>
    </row>
    <row r="4" spans="1:3" ht="22.5" customHeight="1">
      <c r="A4" s="135">
        <v>1</v>
      </c>
      <c r="B4" s="25" t="s">
        <v>30</v>
      </c>
      <c r="C4" s="121">
        <f>60094.4350261033+262.57</f>
        <v>60357.005026103303</v>
      </c>
    </row>
    <row r="5" spans="1:3" ht="22.5" customHeight="1">
      <c r="A5" s="135">
        <v>2</v>
      </c>
      <c r="B5" s="26" t="s">
        <v>141</v>
      </c>
      <c r="C5" s="122">
        <v>17082.027285246571</v>
      </c>
    </row>
    <row r="6" spans="1:3" ht="22.5" customHeight="1">
      <c r="A6" s="135">
        <v>3</v>
      </c>
      <c r="B6" s="26" t="s">
        <v>161</v>
      </c>
      <c r="C6" s="122">
        <v>118157.14528932625</v>
      </c>
    </row>
    <row r="7" spans="1:3" ht="22.5" customHeight="1">
      <c r="A7" s="135">
        <v>4</v>
      </c>
      <c r="B7" s="26" t="s">
        <v>182</v>
      </c>
      <c r="C7" s="122">
        <v>48314.262000158342</v>
      </c>
    </row>
    <row r="8" spans="1:3" ht="22.5" customHeight="1">
      <c r="A8" s="135">
        <v>5</v>
      </c>
      <c r="B8" s="25" t="s">
        <v>202</v>
      </c>
      <c r="C8" s="122">
        <v>3582.7443777331728</v>
      </c>
    </row>
    <row r="9" spans="1:3" ht="22.5" customHeight="1">
      <c r="A9" s="135">
        <v>6</v>
      </c>
      <c r="B9" s="26" t="s">
        <v>217</v>
      </c>
      <c r="C9" s="122">
        <v>46691.494648221196</v>
      </c>
    </row>
    <row r="10" spans="1:3" ht="22.5" customHeight="1">
      <c r="A10" s="135">
        <v>7</v>
      </c>
      <c r="B10" s="26" t="s">
        <v>258</v>
      </c>
      <c r="C10" s="122">
        <v>28931.36505898297</v>
      </c>
    </row>
    <row r="11" spans="1:3" ht="22.5" customHeight="1">
      <c r="A11" s="135">
        <v>8</v>
      </c>
      <c r="B11" s="25" t="s">
        <v>289</v>
      </c>
      <c r="C11" s="122">
        <v>4056.9070946288939</v>
      </c>
    </row>
    <row r="12" spans="1:3" ht="22.5" customHeight="1">
      <c r="A12" s="135">
        <v>9</v>
      </c>
      <c r="B12" s="26" t="s">
        <v>297</v>
      </c>
      <c r="C12" s="122">
        <v>87920.937705415825</v>
      </c>
    </row>
    <row r="13" spans="1:3" ht="22.5" customHeight="1">
      <c r="A13" s="135">
        <v>10</v>
      </c>
      <c r="B13" s="25" t="s">
        <v>316</v>
      </c>
      <c r="C13" s="122">
        <v>22568.346116252102</v>
      </c>
    </row>
    <row r="14" spans="1:3" ht="22.5" customHeight="1">
      <c r="A14" s="135">
        <v>11</v>
      </c>
      <c r="B14" s="25" t="s">
        <v>364</v>
      </c>
      <c r="C14" s="122">
        <v>4612.8610576417068</v>
      </c>
    </row>
    <row r="15" spans="1:3" ht="22.5" customHeight="1">
      <c r="A15" s="135">
        <v>12</v>
      </c>
      <c r="B15" s="26" t="s">
        <v>371</v>
      </c>
      <c r="C15" s="122">
        <v>2445</v>
      </c>
    </row>
    <row r="16" spans="1:3" ht="22.5" customHeight="1">
      <c r="A16" s="135">
        <v>13</v>
      </c>
      <c r="B16" s="25" t="s">
        <v>373</v>
      </c>
      <c r="C16" s="122">
        <v>6055.3076227977444</v>
      </c>
    </row>
    <row r="17" spans="1:3" ht="22.5" customHeight="1">
      <c r="A17" s="135">
        <v>14</v>
      </c>
      <c r="B17" s="25" t="s">
        <v>377</v>
      </c>
      <c r="C17" s="123">
        <v>4000</v>
      </c>
    </row>
    <row r="18" spans="1:3" ht="22.5" customHeight="1">
      <c r="A18" s="135">
        <v>15</v>
      </c>
      <c r="B18" s="25" t="s">
        <v>378</v>
      </c>
      <c r="C18" s="123">
        <v>3100</v>
      </c>
    </row>
    <row r="19" spans="1:3" ht="22.5" customHeight="1">
      <c r="A19" s="135">
        <v>16</v>
      </c>
      <c r="B19" s="25" t="s">
        <v>584</v>
      </c>
      <c r="C19" s="122">
        <v>1941.5979627706395</v>
      </c>
    </row>
    <row r="20" spans="1:3" ht="22.5" customHeight="1">
      <c r="A20" s="132"/>
      <c r="B20" s="29" t="s">
        <v>434</v>
      </c>
      <c r="C20" s="124">
        <v>459817</v>
      </c>
    </row>
    <row r="24" spans="1:3">
      <c r="C24" s="55"/>
    </row>
  </sheetData>
  <mergeCells count="1">
    <mergeCell ref="B1:C1"/>
  </mergeCells>
  <phoneticPr fontId="2" type="noConversion"/>
  <printOptions horizontalCentered="1"/>
  <pageMargins left="0.74803149606299213" right="0.74803149606299213" top="0.98425196850393704" bottom="0.98425196850393704" header="0.51181102362204722" footer="0.51181102362204722"/>
  <pageSetup paperSize="9" orientation="portrait" verticalDpi="0" r:id="rId1"/>
  <headerFooter alignWithMargins="0"/>
  <legacyDrawing r:id="rId2"/>
</worksheet>
</file>

<file path=xl/worksheets/sheet4.xml><?xml version="1.0" encoding="utf-8"?>
<worksheet xmlns="http://schemas.openxmlformats.org/spreadsheetml/2006/main" xmlns:r="http://schemas.openxmlformats.org/officeDocument/2006/relationships">
  <sheetPr enableFormatConditionsCalculation="0">
    <tabColor indexed="10"/>
  </sheetPr>
  <dimension ref="A3:D19"/>
  <sheetViews>
    <sheetView workbookViewId="0">
      <selection activeCell="A3" sqref="A3:B3"/>
    </sheetView>
  </sheetViews>
  <sheetFormatPr defaultRowHeight="14.25"/>
  <cols>
    <col min="1" max="1" width="51" style="1" customWidth="1"/>
    <col min="2" max="2" width="27.125" customWidth="1"/>
    <col min="3" max="3" width="11.625" bestFit="1" customWidth="1"/>
  </cols>
  <sheetData>
    <row r="3" spans="1:4" ht="21">
      <c r="A3" s="142" t="s">
        <v>589</v>
      </c>
      <c r="B3" s="143"/>
      <c r="C3" s="9"/>
      <c r="D3" s="9"/>
    </row>
    <row r="4" spans="1:4" ht="18.75">
      <c r="A4" s="2"/>
      <c r="B4" s="5" t="s">
        <v>6</v>
      </c>
    </row>
    <row r="5" spans="1:4" ht="21">
      <c r="A5" s="6" t="s">
        <v>0</v>
      </c>
      <c r="B5" s="6" t="s">
        <v>433</v>
      </c>
      <c r="C5" s="9"/>
      <c r="D5" s="9"/>
    </row>
    <row r="6" spans="1:4" ht="21">
      <c r="A6" s="83" t="s">
        <v>490</v>
      </c>
      <c r="B6" s="84">
        <f>SUM(B7:B11)</f>
        <v>260000</v>
      </c>
      <c r="C6" s="9"/>
      <c r="D6" s="9"/>
    </row>
    <row r="7" spans="1:4" ht="21">
      <c r="A7" s="7" t="s">
        <v>485</v>
      </c>
      <c r="B7" s="8">
        <v>2000</v>
      </c>
      <c r="C7" s="9"/>
      <c r="D7" s="9"/>
    </row>
    <row r="8" spans="1:4" ht="18.75">
      <c r="A8" s="7" t="s">
        <v>486</v>
      </c>
      <c r="B8" s="8">
        <v>12500</v>
      </c>
    </row>
    <row r="9" spans="1:4" ht="21">
      <c r="A9" s="7" t="s">
        <v>487</v>
      </c>
      <c r="B9" s="8">
        <v>2000</v>
      </c>
      <c r="C9" s="9"/>
      <c r="D9" s="9"/>
    </row>
    <row r="10" spans="1:4" ht="18.75">
      <c r="A10" s="7" t="s">
        <v>488</v>
      </c>
      <c r="B10" s="8">
        <v>235500</v>
      </c>
    </row>
    <row r="11" spans="1:4" ht="21">
      <c r="A11" s="7" t="s">
        <v>489</v>
      </c>
      <c r="B11" s="8">
        <v>8000</v>
      </c>
      <c r="C11" s="9"/>
      <c r="D11" s="9"/>
    </row>
    <row r="13" spans="1:4" ht="21">
      <c r="C13" s="9"/>
      <c r="D13" s="9"/>
    </row>
    <row r="15" spans="1:4" ht="21">
      <c r="C15" s="9"/>
      <c r="D15" s="9"/>
    </row>
    <row r="17" spans="3:4" ht="21">
      <c r="C17" s="9"/>
      <c r="D17" s="9"/>
    </row>
    <row r="19" spans="3:4" ht="21">
      <c r="C19" s="9"/>
      <c r="D19" s="9"/>
    </row>
  </sheetData>
  <mergeCells count="1">
    <mergeCell ref="A3:B3"/>
  </mergeCells>
  <phoneticPr fontId="13"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enableFormatConditionsCalculation="0">
    <tabColor indexed="10"/>
  </sheetPr>
  <dimension ref="A1:C15"/>
  <sheetViews>
    <sheetView workbookViewId="0">
      <selection sqref="A1:C1"/>
    </sheetView>
  </sheetViews>
  <sheetFormatPr defaultRowHeight="14.25"/>
  <cols>
    <col min="1" max="1" width="10.75" customWidth="1"/>
    <col min="2" max="2" width="47.375" customWidth="1"/>
    <col min="3" max="3" width="16.75" customWidth="1"/>
    <col min="4" max="4" width="11.625" bestFit="1" customWidth="1"/>
    <col min="5" max="14" width="11.625" customWidth="1"/>
    <col min="15" max="15" width="4.5" bestFit="1" customWidth="1"/>
    <col min="16" max="16" width="6.5" bestFit="1" customWidth="1"/>
    <col min="17" max="18" width="2.5" bestFit="1" customWidth="1"/>
    <col min="19" max="19" width="5.625" customWidth="1"/>
    <col min="21" max="21" width="7.5" bestFit="1" customWidth="1"/>
    <col min="22" max="22" width="6.5" bestFit="1" customWidth="1"/>
    <col min="23" max="24" width="7.5" bestFit="1" customWidth="1"/>
    <col min="25" max="25" width="0" hidden="1" customWidth="1"/>
  </cols>
  <sheetData>
    <row r="1" spans="1:3" ht="26.25" customHeight="1">
      <c r="A1" s="144" t="s">
        <v>590</v>
      </c>
      <c r="B1" s="145"/>
      <c r="C1" s="145"/>
    </row>
    <row r="2" spans="1:3" ht="21.75" customHeight="1">
      <c r="C2" s="3" t="s">
        <v>6</v>
      </c>
    </row>
    <row r="3" spans="1:3" ht="21" customHeight="1">
      <c r="A3" s="13" t="s">
        <v>3</v>
      </c>
      <c r="B3" s="13" t="s">
        <v>4</v>
      </c>
      <c r="C3" s="13" t="s">
        <v>5</v>
      </c>
    </row>
    <row r="4" spans="1:3" ht="21" customHeight="1">
      <c r="A4" s="14"/>
      <c r="B4" s="15" t="s">
        <v>16</v>
      </c>
      <c r="C4" s="85">
        <f>C5+C10+C12</f>
        <v>260000</v>
      </c>
    </row>
    <row r="5" spans="1:3" ht="21" customHeight="1">
      <c r="A5" s="14">
        <v>212</v>
      </c>
      <c r="B5" s="15" t="s">
        <v>1</v>
      </c>
      <c r="C5" s="12">
        <f>C6+C7+C8+C9</f>
        <v>251031</v>
      </c>
    </row>
    <row r="6" spans="1:3" ht="21" customHeight="1">
      <c r="A6" s="14">
        <v>21208</v>
      </c>
      <c r="B6" s="16" t="s">
        <v>523</v>
      </c>
      <c r="C6" s="12">
        <v>235500</v>
      </c>
    </row>
    <row r="7" spans="1:3" ht="21" customHeight="1">
      <c r="A7" s="14">
        <v>21210</v>
      </c>
      <c r="B7" s="16" t="s">
        <v>524</v>
      </c>
      <c r="C7" s="12">
        <v>12500</v>
      </c>
    </row>
    <row r="8" spans="1:3" ht="21" customHeight="1">
      <c r="A8" s="14">
        <v>21211</v>
      </c>
      <c r="B8" s="16" t="s">
        <v>525</v>
      </c>
      <c r="C8" s="12">
        <v>2000</v>
      </c>
    </row>
    <row r="9" spans="1:3" ht="21" customHeight="1">
      <c r="A9" s="14">
        <v>21213</v>
      </c>
      <c r="B9" s="16" t="s">
        <v>526</v>
      </c>
      <c r="C9" s="82">
        <v>1031</v>
      </c>
    </row>
    <row r="10" spans="1:3" ht="21" customHeight="1">
      <c r="A10" s="14">
        <v>215</v>
      </c>
      <c r="B10" s="15" t="s">
        <v>2</v>
      </c>
      <c r="C10" s="82">
        <f>C11</f>
        <v>2000</v>
      </c>
    </row>
    <row r="11" spans="1:3" ht="21" customHeight="1">
      <c r="A11" s="14">
        <v>21561</v>
      </c>
      <c r="B11" s="16" t="s">
        <v>527</v>
      </c>
      <c r="C11" s="82">
        <v>2000</v>
      </c>
    </row>
    <row r="12" spans="1:3" ht="21" customHeight="1">
      <c r="A12" s="14">
        <v>232</v>
      </c>
      <c r="B12" s="15" t="s">
        <v>528</v>
      </c>
      <c r="C12" s="82">
        <f>C13</f>
        <v>6969</v>
      </c>
    </row>
    <row r="13" spans="1:3" ht="21" customHeight="1">
      <c r="A13" s="14">
        <v>23204</v>
      </c>
      <c r="B13" s="16" t="s">
        <v>529</v>
      </c>
      <c r="C13" s="82">
        <v>6969</v>
      </c>
    </row>
    <row r="14" spans="1:3">
      <c r="A14" s="146" t="s">
        <v>25</v>
      </c>
      <c r="B14" s="146"/>
      <c r="C14" s="146"/>
    </row>
    <row r="15" spans="1:3">
      <c r="A15" s="147"/>
      <c r="B15" s="147"/>
      <c r="C15" s="147"/>
    </row>
  </sheetData>
  <mergeCells count="3">
    <mergeCell ref="A1:C1"/>
    <mergeCell ref="A14:C14"/>
    <mergeCell ref="A15:C15"/>
  </mergeCells>
  <phoneticPr fontId="2" type="noConversion"/>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sheetPr>
    <tabColor indexed="10"/>
  </sheetPr>
  <dimension ref="A1:E13"/>
  <sheetViews>
    <sheetView workbookViewId="0">
      <selection sqref="A1:C1"/>
    </sheetView>
  </sheetViews>
  <sheetFormatPr defaultRowHeight="14.25"/>
  <cols>
    <col min="1" max="1" width="22.625" customWidth="1"/>
    <col min="2" max="2" width="17.625" customWidth="1"/>
    <col min="3" max="3" width="28.875" customWidth="1"/>
  </cols>
  <sheetData>
    <row r="1" spans="1:5" ht="22.5">
      <c r="A1" s="148" t="s">
        <v>591</v>
      </c>
      <c r="B1" s="148"/>
      <c r="C1" s="148"/>
      <c r="D1" s="32"/>
      <c r="E1" s="32"/>
    </row>
    <row r="2" spans="1:5" ht="15.75">
      <c r="A2" s="33"/>
      <c r="B2" s="34"/>
      <c r="C2" s="35" t="s">
        <v>453</v>
      </c>
      <c r="D2" s="32"/>
      <c r="E2" s="32"/>
    </row>
    <row r="3" spans="1:5" ht="15.75">
      <c r="A3" s="36" t="s">
        <v>477</v>
      </c>
      <c r="B3" s="54" t="s">
        <v>455</v>
      </c>
      <c r="C3" s="54" t="s">
        <v>456</v>
      </c>
      <c r="D3" s="38"/>
      <c r="E3" s="39"/>
    </row>
    <row r="4" spans="1:5" ht="15.75">
      <c r="A4" s="56" t="s">
        <v>492</v>
      </c>
      <c r="B4" s="41">
        <v>0</v>
      </c>
      <c r="C4" s="43">
        <v>1300</v>
      </c>
      <c r="D4" s="32"/>
      <c r="E4" s="32"/>
    </row>
    <row r="5" spans="1:5" ht="15.75">
      <c r="A5" s="42"/>
      <c r="B5" s="43"/>
      <c r="C5" s="43"/>
      <c r="D5" s="44"/>
      <c r="E5" s="44"/>
    </row>
    <row r="6" spans="1:5" ht="15.75">
      <c r="A6" s="42"/>
      <c r="B6" s="43"/>
      <c r="C6" s="43"/>
      <c r="D6" s="44"/>
      <c r="E6" s="44"/>
    </row>
    <row r="7" spans="1:5" ht="15.75">
      <c r="A7" s="48" t="s">
        <v>493</v>
      </c>
      <c r="B7" s="49">
        <v>0</v>
      </c>
      <c r="C7" s="49">
        <v>1300</v>
      </c>
      <c r="D7" s="50"/>
      <c r="E7" s="50"/>
    </row>
    <row r="8" spans="1:5" ht="15.75">
      <c r="A8" s="50"/>
      <c r="B8" s="51"/>
      <c r="C8" s="51"/>
      <c r="D8" s="50"/>
      <c r="E8" s="50"/>
    </row>
    <row r="13" spans="1:5" ht="15.75">
      <c r="A13" s="52"/>
      <c r="B13" s="53"/>
      <c r="C13" s="53"/>
      <c r="D13" s="50"/>
      <c r="E13" s="50"/>
    </row>
  </sheetData>
  <mergeCells count="1">
    <mergeCell ref="A1:C1"/>
  </mergeCells>
  <phoneticPr fontId="21"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sheetPr>
    <tabColor indexed="10"/>
  </sheetPr>
  <dimension ref="A1:D13"/>
  <sheetViews>
    <sheetView workbookViewId="0">
      <selection activeCell="E9" sqref="E9"/>
    </sheetView>
  </sheetViews>
  <sheetFormatPr defaultRowHeight="14.25"/>
  <cols>
    <col min="1" max="1" width="31.125" customWidth="1"/>
    <col min="2" max="2" width="40.375" customWidth="1"/>
  </cols>
  <sheetData>
    <row r="1" spans="1:4" ht="22.5">
      <c r="A1" s="148" t="s">
        <v>592</v>
      </c>
      <c r="B1" s="148"/>
      <c r="C1" s="32"/>
      <c r="D1" s="32"/>
    </row>
    <row r="2" spans="1:4" ht="15.75">
      <c r="A2" s="33"/>
      <c r="B2" s="35" t="s">
        <v>453</v>
      </c>
      <c r="C2" s="32"/>
      <c r="D2" s="32"/>
    </row>
    <row r="3" spans="1:4" ht="15.75">
      <c r="A3" s="36" t="s">
        <v>495</v>
      </c>
      <c r="B3" s="54" t="s">
        <v>456</v>
      </c>
      <c r="C3" s="38"/>
      <c r="D3" s="39"/>
    </row>
    <row r="4" spans="1:4" ht="15.75">
      <c r="A4" s="56" t="s">
        <v>496</v>
      </c>
      <c r="B4" s="43">
        <v>1300</v>
      </c>
      <c r="C4" s="32"/>
      <c r="D4" s="32"/>
    </row>
    <row r="5" spans="1:4" ht="15.75">
      <c r="A5" s="42" t="s">
        <v>555</v>
      </c>
      <c r="B5" s="43">
        <v>1300</v>
      </c>
      <c r="C5" s="44"/>
      <c r="D5" s="44"/>
    </row>
    <row r="6" spans="1:4" ht="15.75">
      <c r="A6" s="42"/>
      <c r="B6" s="43"/>
      <c r="C6" s="44"/>
      <c r="D6" s="44"/>
    </row>
    <row r="7" spans="1:4" ht="15.75">
      <c r="A7" s="48" t="s">
        <v>497</v>
      </c>
      <c r="B7" s="49">
        <v>1300</v>
      </c>
      <c r="C7" s="50"/>
      <c r="D7" s="50"/>
    </row>
    <row r="8" spans="1:4" ht="15.75">
      <c r="A8" s="50"/>
      <c r="B8" s="51"/>
      <c r="C8" s="50"/>
      <c r="D8" s="50"/>
    </row>
    <row r="13" spans="1:4" ht="15.75">
      <c r="A13" s="52"/>
      <c r="B13" s="53"/>
      <c r="C13" s="50"/>
      <c r="D13" s="50"/>
    </row>
  </sheetData>
  <mergeCells count="1">
    <mergeCell ref="A1:B1"/>
  </mergeCells>
  <phoneticPr fontId="21" type="noConversion"/>
  <printOptions horizontalCentered="1"/>
  <pageMargins left="0.98" right="0.70866141732283472" top="0.74803149606299213" bottom="0.74803149606299213"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sheetPr enableFormatConditionsCalculation="0">
    <tabColor indexed="10"/>
  </sheetPr>
  <dimension ref="A1:E28"/>
  <sheetViews>
    <sheetView topLeftCell="A4" workbookViewId="0">
      <selection activeCell="F16" sqref="F16"/>
    </sheetView>
  </sheetViews>
  <sheetFormatPr defaultRowHeight="14.25"/>
  <cols>
    <col min="1" max="1" width="25.375" customWidth="1"/>
    <col min="2" max="2" width="22" customWidth="1"/>
    <col min="3" max="3" width="25.375" customWidth="1"/>
  </cols>
  <sheetData>
    <row r="1" spans="1:5" ht="22.5">
      <c r="A1" s="148" t="s">
        <v>476</v>
      </c>
      <c r="B1" s="148"/>
      <c r="C1" s="148"/>
      <c r="D1" s="32"/>
      <c r="E1" s="32"/>
    </row>
    <row r="2" spans="1:5" ht="15.75">
      <c r="A2" s="33"/>
      <c r="B2" s="34"/>
      <c r="C2" s="35" t="s">
        <v>6</v>
      </c>
      <c r="D2" s="32"/>
      <c r="E2" s="32"/>
    </row>
    <row r="3" spans="1:5" ht="20.100000000000001" customHeight="1">
      <c r="A3" s="36" t="s">
        <v>477</v>
      </c>
      <c r="B3" s="54" t="s">
        <v>455</v>
      </c>
      <c r="C3" s="54" t="s">
        <v>456</v>
      </c>
      <c r="D3" s="38"/>
      <c r="E3" s="39"/>
    </row>
    <row r="4" spans="1:5" ht="20.100000000000001" customHeight="1">
      <c r="A4" s="40" t="s">
        <v>457</v>
      </c>
      <c r="B4" s="41">
        <v>140030</v>
      </c>
      <c r="C4" s="41">
        <v>104800</v>
      </c>
      <c r="D4" s="32"/>
      <c r="E4" s="32"/>
    </row>
    <row r="5" spans="1:5" ht="20.100000000000001" customHeight="1">
      <c r="A5" s="42" t="s">
        <v>458</v>
      </c>
      <c r="B5" s="43">
        <v>507</v>
      </c>
      <c r="C5" s="43">
        <v>500</v>
      </c>
      <c r="D5" s="44"/>
      <c r="E5" s="44"/>
    </row>
    <row r="6" spans="1:5" ht="20.100000000000001" customHeight="1">
      <c r="A6" s="42" t="s">
        <v>459</v>
      </c>
      <c r="B6" s="43">
        <v>8860</v>
      </c>
      <c r="C6" s="43">
        <v>12000</v>
      </c>
      <c r="D6" s="44"/>
      <c r="E6" s="44"/>
    </row>
    <row r="7" spans="1:5" ht="20.100000000000001" customHeight="1">
      <c r="A7" s="45" t="s">
        <v>460</v>
      </c>
      <c r="B7" s="43">
        <v>31852</v>
      </c>
      <c r="C7" s="43">
        <v>2000</v>
      </c>
      <c r="D7" s="44"/>
      <c r="E7" s="44"/>
    </row>
    <row r="8" spans="1:5" ht="20.100000000000001" customHeight="1">
      <c r="A8" s="45" t="s">
        <v>461</v>
      </c>
      <c r="B8" s="43">
        <v>16592</v>
      </c>
      <c r="C8" s="43">
        <v>16000</v>
      </c>
      <c r="D8" s="44"/>
      <c r="E8" s="44"/>
    </row>
    <row r="9" spans="1:5" ht="20.100000000000001" customHeight="1">
      <c r="A9" s="42" t="s">
        <v>462</v>
      </c>
      <c r="B9" s="43">
        <v>2608</v>
      </c>
      <c r="C9" s="43">
        <v>2800</v>
      </c>
      <c r="D9" s="44"/>
      <c r="E9" s="44"/>
    </row>
    <row r="10" spans="1:5" ht="20.100000000000001" customHeight="1">
      <c r="A10" s="42" t="s">
        <v>463</v>
      </c>
      <c r="B10" s="46">
        <v>5213</v>
      </c>
      <c r="C10" s="46">
        <v>2000</v>
      </c>
      <c r="D10" s="44"/>
      <c r="E10" s="44"/>
    </row>
    <row r="11" spans="1:5" ht="20.100000000000001" customHeight="1">
      <c r="A11" s="42" t="s">
        <v>464</v>
      </c>
      <c r="B11" s="46">
        <v>6185</v>
      </c>
      <c r="C11" s="46">
        <v>6500</v>
      </c>
      <c r="D11" s="44"/>
      <c r="E11" s="44"/>
    </row>
    <row r="12" spans="1:5" ht="20.100000000000001" customHeight="1">
      <c r="A12" s="42" t="s">
        <v>465</v>
      </c>
      <c r="B12" s="43">
        <v>1417</v>
      </c>
      <c r="C12" s="43">
        <v>1600</v>
      </c>
      <c r="D12" s="44"/>
      <c r="E12" s="44"/>
    </row>
    <row r="13" spans="1:5" ht="20.100000000000001" customHeight="1">
      <c r="A13" s="42" t="s">
        <v>466</v>
      </c>
      <c r="B13" s="43">
        <v>3205</v>
      </c>
      <c r="C13" s="43">
        <v>3400</v>
      </c>
      <c r="D13" s="44"/>
      <c r="E13" s="44"/>
    </row>
    <row r="14" spans="1:5" ht="20.100000000000001" customHeight="1">
      <c r="A14" s="42" t="s">
        <v>467</v>
      </c>
      <c r="B14" s="43">
        <v>13930</v>
      </c>
      <c r="C14" s="43">
        <v>8000</v>
      </c>
      <c r="D14" s="44"/>
      <c r="E14" s="44"/>
    </row>
    <row r="15" spans="1:5" ht="20.100000000000001" customHeight="1">
      <c r="A15" s="42" t="s">
        <v>470</v>
      </c>
      <c r="B15" s="43">
        <v>49661</v>
      </c>
      <c r="C15" s="43">
        <v>50000</v>
      </c>
      <c r="D15" s="44"/>
      <c r="E15" s="44"/>
    </row>
    <row r="16" spans="1:5" ht="20.100000000000001" customHeight="1">
      <c r="A16" s="47" t="s">
        <v>478</v>
      </c>
      <c r="B16" s="41">
        <v>79887</v>
      </c>
      <c r="C16" s="41">
        <v>65100</v>
      </c>
      <c r="D16" s="44"/>
      <c r="E16" s="44"/>
    </row>
    <row r="17" spans="1:3" ht="20.100000000000001" customHeight="1">
      <c r="A17" s="42" t="s">
        <v>479</v>
      </c>
      <c r="B17" s="43">
        <v>9053</v>
      </c>
      <c r="C17" s="43">
        <v>7000</v>
      </c>
    </row>
    <row r="18" spans="1:3" ht="20.100000000000001" customHeight="1">
      <c r="A18" s="42" t="s">
        <v>480</v>
      </c>
      <c r="B18" s="43">
        <v>3819</v>
      </c>
      <c r="C18" s="43">
        <v>3000</v>
      </c>
    </row>
    <row r="19" spans="1:3" ht="20.100000000000001" customHeight="1">
      <c r="A19" s="42" t="s">
        <v>481</v>
      </c>
      <c r="B19" s="43">
        <v>4935</v>
      </c>
      <c r="C19" s="43">
        <v>5000</v>
      </c>
    </row>
    <row r="20" spans="1:3" ht="20.100000000000001" customHeight="1">
      <c r="A20" s="42" t="s">
        <v>482</v>
      </c>
      <c r="B20" s="43">
        <v>127</v>
      </c>
      <c r="C20" s="43">
        <v>100</v>
      </c>
    </row>
    <row r="21" spans="1:3" ht="20.100000000000001" customHeight="1">
      <c r="A21" s="42" t="s">
        <v>483</v>
      </c>
      <c r="B21" s="43">
        <v>61953</v>
      </c>
      <c r="C21" s="43">
        <v>50000</v>
      </c>
    </row>
    <row r="22" spans="1:3" ht="20.100000000000001" customHeight="1">
      <c r="A22" s="48" t="s">
        <v>484</v>
      </c>
      <c r="B22" s="49">
        <v>219917</v>
      </c>
      <c r="C22" s="49">
        <v>169900</v>
      </c>
    </row>
    <row r="23" spans="1:3" ht="15.75">
      <c r="A23" s="50"/>
      <c r="B23" s="51"/>
      <c r="C23" s="51"/>
    </row>
    <row r="28" spans="1:3" ht="15.75">
      <c r="A28" s="52"/>
      <c r="B28" s="53"/>
      <c r="C28" s="53"/>
    </row>
  </sheetData>
  <mergeCells count="1">
    <mergeCell ref="A1:C1"/>
  </mergeCells>
  <phoneticPr fontId="2" type="noConversion"/>
  <printOptions horizontalCentered="1"/>
  <pageMargins left="1.05" right="0.74803149606299213" top="0.98425196850393704" bottom="0.98425196850393704" header="0.51181102362204722" footer="0.51181102362204722"/>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sheetPr>
    <tabColor indexed="10"/>
  </sheetPr>
  <dimension ref="A1:C23"/>
  <sheetViews>
    <sheetView workbookViewId="0">
      <selection activeCell="F10" sqref="F10"/>
    </sheetView>
  </sheetViews>
  <sheetFormatPr defaultRowHeight="14.25"/>
  <cols>
    <col min="1" max="1" width="7.5" style="133" customWidth="1"/>
    <col min="2" max="2" width="43.75" style="23" customWidth="1"/>
    <col min="3" max="3" width="20.875" style="23" customWidth="1"/>
    <col min="4" max="11" width="11.625" style="23" customWidth="1"/>
    <col min="12" max="16384" width="9" style="23"/>
  </cols>
  <sheetData>
    <row r="1" spans="1:3" ht="28.5" customHeight="1">
      <c r="B1" s="149" t="s">
        <v>522</v>
      </c>
      <c r="C1" s="149"/>
    </row>
    <row r="2" spans="1:3" ht="15.75">
      <c r="B2" s="24"/>
      <c r="C2" s="21" t="s">
        <v>380</v>
      </c>
    </row>
    <row r="3" spans="1:3" ht="22.5" customHeight="1">
      <c r="A3" s="28" t="s">
        <v>580</v>
      </c>
      <c r="B3" s="28" t="s">
        <v>381</v>
      </c>
      <c r="C3" s="28" t="s">
        <v>581</v>
      </c>
    </row>
    <row r="4" spans="1:3" ht="22.5" customHeight="1">
      <c r="A4" s="135">
        <v>1</v>
      </c>
      <c r="B4" s="25" t="s">
        <v>30</v>
      </c>
      <c r="C4" s="125">
        <f>32388.21+226.4</f>
        <v>32614.61</v>
      </c>
    </row>
    <row r="5" spans="1:3" ht="22.5" customHeight="1">
      <c r="A5" s="135">
        <v>2</v>
      </c>
      <c r="B5" s="26" t="s">
        <v>141</v>
      </c>
      <c r="C5" s="125">
        <v>8542.23</v>
      </c>
    </row>
    <row r="6" spans="1:3" ht="22.5" customHeight="1">
      <c r="A6" s="135">
        <v>3</v>
      </c>
      <c r="B6" s="26" t="s">
        <v>161</v>
      </c>
      <c r="C6" s="125">
        <v>93978.12</v>
      </c>
    </row>
    <row r="7" spans="1:3" ht="22.5" customHeight="1">
      <c r="A7" s="135">
        <v>4</v>
      </c>
      <c r="B7" s="26" t="s">
        <v>182</v>
      </c>
      <c r="C7" s="125">
        <v>47707.259999999995</v>
      </c>
    </row>
    <row r="8" spans="1:3" ht="22.5" customHeight="1">
      <c r="A8" s="135">
        <v>5</v>
      </c>
      <c r="B8" s="25" t="s">
        <v>202</v>
      </c>
      <c r="C8" s="125">
        <v>2146.42</v>
      </c>
    </row>
    <row r="9" spans="1:3" ht="22.5" customHeight="1">
      <c r="A9" s="135">
        <v>6</v>
      </c>
      <c r="B9" s="26" t="s">
        <v>217</v>
      </c>
      <c r="C9" s="125">
        <v>20982.29</v>
      </c>
    </row>
    <row r="10" spans="1:3" ht="22.5" customHeight="1">
      <c r="A10" s="135">
        <v>7</v>
      </c>
      <c r="B10" s="26" t="s">
        <v>258</v>
      </c>
      <c r="C10" s="125">
        <v>19810.84</v>
      </c>
    </row>
    <row r="11" spans="1:3" ht="22.5" customHeight="1">
      <c r="A11" s="135">
        <v>8</v>
      </c>
      <c r="B11" s="25" t="s">
        <v>289</v>
      </c>
      <c r="C11" s="125">
        <v>2948</v>
      </c>
    </row>
    <row r="12" spans="1:3" ht="22.5" customHeight="1">
      <c r="A12" s="135">
        <v>9</v>
      </c>
      <c r="B12" s="26" t="s">
        <v>297</v>
      </c>
      <c r="C12" s="125">
        <v>59926.76</v>
      </c>
    </row>
    <row r="13" spans="1:3" ht="22.5" customHeight="1">
      <c r="A13" s="135">
        <v>10</v>
      </c>
      <c r="B13" s="25" t="s">
        <v>316</v>
      </c>
      <c r="C13" s="125">
        <v>10897.2</v>
      </c>
    </row>
    <row r="14" spans="1:3" ht="22.5" customHeight="1">
      <c r="A14" s="135">
        <v>11</v>
      </c>
      <c r="B14" s="25" t="s">
        <v>364</v>
      </c>
      <c r="C14" s="125">
        <v>603.4</v>
      </c>
    </row>
    <row r="15" spans="1:3" ht="22.5" customHeight="1">
      <c r="A15" s="135">
        <v>12</v>
      </c>
      <c r="B15" s="26" t="s">
        <v>371</v>
      </c>
      <c r="C15" s="125">
        <v>2445</v>
      </c>
    </row>
    <row r="16" spans="1:3" ht="22.5" customHeight="1">
      <c r="A16" s="135">
        <v>13</v>
      </c>
      <c r="B16" s="25" t="s">
        <v>373</v>
      </c>
      <c r="C16" s="125">
        <v>5456.39</v>
      </c>
    </row>
    <row r="17" spans="1:3" ht="22.5" customHeight="1">
      <c r="A17" s="135">
        <v>14</v>
      </c>
      <c r="B17" s="25" t="s">
        <v>377</v>
      </c>
      <c r="C17" s="125">
        <v>4000</v>
      </c>
    </row>
    <row r="18" spans="1:3" ht="22.5" customHeight="1">
      <c r="A18" s="135">
        <v>15</v>
      </c>
      <c r="B18" s="25" t="s">
        <v>582</v>
      </c>
      <c r="C18" s="125">
        <v>3100</v>
      </c>
    </row>
    <row r="19" spans="1:3" ht="22.5" customHeight="1">
      <c r="A19" s="134"/>
      <c r="B19" s="29" t="s">
        <v>434</v>
      </c>
      <c r="C19" s="126">
        <f>SUM(C4:C18)</f>
        <v>315158.52</v>
      </c>
    </row>
    <row r="22" spans="1:3">
      <c r="B22" s="68"/>
    </row>
    <row r="23" spans="1:3">
      <c r="C23" s="67"/>
    </row>
  </sheetData>
  <mergeCells count="1">
    <mergeCell ref="B1:C1"/>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目录</vt:lpstr>
      <vt:lpstr>1、全区一般公共预算收入表</vt:lpstr>
      <vt:lpstr>2、全区一般公共预算收入支出表</vt:lpstr>
      <vt:lpstr>3、政府性基金收入表</vt:lpstr>
      <vt:lpstr>4、政府性基金支出表</vt:lpstr>
      <vt:lpstr>5、国有资本经营预算收入表</vt:lpstr>
      <vt:lpstr>6、国有资本经营预算支出表</vt:lpstr>
      <vt:lpstr>7、区本级一般公共预算收入表</vt:lpstr>
      <vt:lpstr>8、区本级一般公共预算支出表</vt:lpstr>
      <vt:lpstr>9、区本级一般公共预算支出表（功能科目分类）</vt:lpstr>
      <vt:lpstr>10、区本级一般公共预算基本支出表（经济分类）</vt:lpstr>
      <vt:lpstr>11、一般性转移支付</vt:lpstr>
      <vt:lpstr>12、区本级一般公共预算支出重点项目表</vt:lpstr>
      <vt:lpstr>13、区本级财政拨款“三公”经费预算表</vt:lpstr>
      <vt:lpstr>14、区本级政府性基金预算收入表</vt:lpstr>
      <vt:lpstr>15、区本级政府性基金预算支出表</vt:lpstr>
      <vt:lpstr>16、基金转移支付</vt:lpstr>
      <vt:lpstr>17、区本级国有资本经营预算收入</vt:lpstr>
      <vt:lpstr>18、区本级国有资本经营预算支出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2017-01-24T08:38:22Z</cp:lastPrinted>
  <dcterms:created xsi:type="dcterms:W3CDTF">1996-12-17T01:32:42Z</dcterms:created>
  <dcterms:modified xsi:type="dcterms:W3CDTF">2017-01-25T01:07:18Z</dcterms:modified>
</cp:coreProperties>
</file>