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checkCompatibility="1" defaultThemeVersion="124226"/>
  <bookViews>
    <workbookView xWindow="480" yWindow="120" windowWidth="8505" windowHeight="4530" activeTab="3"/>
  </bookViews>
  <sheets>
    <sheet name="Sheet1" sheetId="29" r:id="rId1"/>
    <sheet name="一般收入（全区）" sheetId="1" r:id="rId2"/>
    <sheet name="一般支出（全区）" sheetId="14" r:id="rId3"/>
    <sheet name="平衡表（全区）" sheetId="27" r:id="rId4"/>
    <sheet name="基金收入（全区）" sheetId="15" r:id="rId5"/>
    <sheet name="基金支出（全区）" sheetId="16" r:id="rId6"/>
    <sheet name="基金平衡表（全区）" sheetId="28" r:id="rId7"/>
    <sheet name="国有资本经营收入（全区）" sheetId="17" r:id="rId8"/>
    <sheet name="国有资本经营支出（全区）" sheetId="18" r:id="rId9"/>
    <sheet name="一般收入（区本级）" sheetId="19" r:id="rId10"/>
    <sheet name="一般支出 (区本级)" sheetId="13" r:id="rId11"/>
    <sheet name="一般支出（区本级类款项）" sheetId="22" r:id="rId12"/>
    <sheet name="基本支出经济分类（区本级）" sheetId="12" r:id="rId13"/>
    <sheet name="镇街道转移支付（一般）" sheetId="23" r:id="rId14"/>
    <sheet name="基金收入（区本级）" sheetId="10" r:id="rId15"/>
    <sheet name="基金支出（区本级）" sheetId="6" r:id="rId16"/>
    <sheet name="镇街道转移支付（基金）" sheetId="24" r:id="rId17"/>
    <sheet name="国有资本经营收入（区本级）" sheetId="25" r:id="rId18"/>
    <sheet name="国有资本经营支出（区本级）" sheetId="26" r:id="rId19"/>
    <sheet name="一般债券" sheetId="31" r:id="rId20"/>
    <sheet name="专项债券" sheetId="30" r:id="rId21"/>
    <sheet name="三公经费" sheetId="7" r:id="rId22"/>
  </sheets>
  <externalReferences>
    <externalReference r:id="rId23"/>
  </externalReferences>
  <definedNames>
    <definedName name="_xlnm._FilterDatabase" localSheetId="15" hidden="1">'基金支出（区本级）'!$A$2:$A$267</definedName>
    <definedName name="_xlnm._FilterDatabase" localSheetId="10" hidden="1">'一般支出 (区本级)'!$A$4:$C$17</definedName>
    <definedName name="_xlnm.Print_Area" localSheetId="1">'一般收入（全区）'!$A$2:$E$31</definedName>
    <definedName name="_xlnm.Print_Area" localSheetId="2">'一般支出（全区）'!$A$2:$E$29</definedName>
  </definedNames>
  <calcPr calcId="124519"/>
</workbook>
</file>

<file path=xl/calcChain.xml><?xml version="1.0" encoding="utf-8"?>
<calcChain xmlns="http://schemas.openxmlformats.org/spreadsheetml/2006/main">
  <c r="D16" i="6"/>
  <c r="C16"/>
  <c r="E16" s="1"/>
  <c r="E15"/>
  <c r="D15"/>
  <c r="E14"/>
  <c r="D14"/>
  <c r="D13"/>
  <c r="E12"/>
  <c r="D12"/>
  <c r="E11"/>
  <c r="D11"/>
  <c r="E10"/>
  <c r="D10"/>
  <c r="E9"/>
  <c r="D9"/>
  <c r="E8"/>
  <c r="D8"/>
  <c r="E7"/>
  <c r="D7"/>
  <c r="E6"/>
  <c r="D6"/>
  <c r="E5"/>
  <c r="D5"/>
  <c r="C5"/>
  <c r="D10" i="10"/>
  <c r="C10"/>
  <c r="E10" s="1"/>
  <c r="E9"/>
  <c r="D9"/>
  <c r="E8"/>
  <c r="D8"/>
  <c r="E7"/>
  <c r="D7"/>
  <c r="E6"/>
  <c r="D6"/>
  <c r="E5"/>
  <c r="D5"/>
  <c r="F24" i="13"/>
  <c r="E24"/>
  <c r="D23"/>
  <c r="G23" s="1"/>
  <c r="D22"/>
  <c r="G22" s="1"/>
  <c r="C22"/>
  <c r="B22"/>
  <c r="B24" s="1"/>
  <c r="D21"/>
  <c r="G21" s="1"/>
  <c r="C21"/>
  <c r="G20"/>
  <c r="D20"/>
  <c r="C20"/>
  <c r="G19"/>
  <c r="D19"/>
  <c r="C19" s="1"/>
  <c r="D18"/>
  <c r="G18" s="1"/>
  <c r="D17"/>
  <c r="G17" s="1"/>
  <c r="C17"/>
  <c r="G16"/>
  <c r="D16"/>
  <c r="C16"/>
  <c r="G15"/>
  <c r="D15"/>
  <c r="C15" s="1"/>
  <c r="D14"/>
  <c r="G14" s="1"/>
  <c r="D13"/>
  <c r="G13" s="1"/>
  <c r="C13"/>
  <c r="G12"/>
  <c r="D12"/>
  <c r="C12"/>
  <c r="G11"/>
  <c r="D11"/>
  <c r="C11" s="1"/>
  <c r="D10"/>
  <c r="G10" s="1"/>
  <c r="D9"/>
  <c r="G9" s="1"/>
  <c r="C9"/>
  <c r="G8"/>
  <c r="D8"/>
  <c r="C8" s="1"/>
  <c r="G7"/>
  <c r="D7"/>
  <c r="C7" s="1"/>
  <c r="D6"/>
  <c r="G6" s="1"/>
  <c r="D5"/>
  <c r="G5" s="1"/>
  <c r="C5"/>
  <c r="E22" i="19"/>
  <c r="D22"/>
  <c r="E21"/>
  <c r="D21"/>
  <c r="E20"/>
  <c r="D20"/>
  <c r="E19"/>
  <c r="D19"/>
  <c r="C18"/>
  <c r="C23" s="1"/>
  <c r="B18"/>
  <c r="D18" s="1"/>
  <c r="E17"/>
  <c r="D17"/>
  <c r="E16"/>
  <c r="D16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C5"/>
  <c r="B5"/>
  <c r="D6" i="14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  <c r="D24" i="13" l="1"/>
  <c r="G24" s="1"/>
  <c r="C10"/>
  <c r="C24" s="1"/>
  <c r="C14"/>
  <c r="C23"/>
  <c r="C6"/>
  <c r="C18"/>
  <c r="B23" i="19"/>
  <c r="E18"/>
  <c r="D23" l="1"/>
  <c r="E23"/>
  <c r="D18" i="27" l="1"/>
  <c r="B17" i="28"/>
  <c r="D14"/>
  <c r="D23" s="1"/>
  <c r="B10"/>
  <c r="B23" s="1"/>
  <c r="D22" s="1"/>
  <c r="C55" i="22"/>
  <c r="D6" i="16"/>
  <c r="D7"/>
  <c r="D8"/>
  <c r="D9"/>
  <c r="D10"/>
  <c r="D5"/>
  <c r="D6" i="15"/>
  <c r="D7"/>
  <c r="D8"/>
  <c r="D9"/>
  <c r="D10"/>
  <c r="D5"/>
  <c r="E7" i="14"/>
  <c r="E8"/>
  <c r="E9"/>
  <c r="E10"/>
  <c r="E11"/>
  <c r="E12"/>
  <c r="E13"/>
  <c r="E14"/>
  <c r="E15"/>
  <c r="E16"/>
  <c r="E17"/>
  <c r="E18"/>
  <c r="E19"/>
  <c r="E20"/>
  <c r="E21"/>
  <c r="E23"/>
  <c r="E25"/>
  <c r="E26"/>
  <c r="E27"/>
  <c r="E28"/>
  <c r="E29"/>
  <c r="E5"/>
  <c r="E6" i="1"/>
  <c r="E7"/>
  <c r="E8"/>
  <c r="E10"/>
  <c r="E12"/>
  <c r="E13"/>
  <c r="E14"/>
  <c r="E15"/>
  <c r="E16"/>
  <c r="E17"/>
  <c r="E19"/>
  <c r="E22"/>
  <c r="E23"/>
  <c r="E24"/>
  <c r="E25"/>
  <c r="E27"/>
  <c r="E29"/>
  <c r="E5"/>
  <c r="B6" i="27"/>
  <c r="D5"/>
  <c r="B5"/>
  <c r="B18" s="1"/>
  <c r="B15" i="24"/>
  <c r="D15" i="23"/>
</calcChain>
</file>

<file path=xl/sharedStrings.xml><?xml version="1.0" encoding="utf-8"?>
<sst xmlns="http://schemas.openxmlformats.org/spreadsheetml/2006/main" count="888" uniqueCount="700">
  <si>
    <t>预算科目</t>
  </si>
  <si>
    <t>一、税收收入</t>
  </si>
  <si>
    <t>　　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</si>
  <si>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</si>
  <si>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</si>
  <si>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</si>
  <si>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</si>
  <si>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</si>
  <si>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</si>
  <si>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</si>
  <si>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</si>
  <si>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</si>
  <si>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</si>
  <si>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</si>
  <si>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</si>
  <si>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</si>
  <si>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</si>
  <si>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</si>
  <si>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</si>
  <si>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</si>
  <si>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</si>
  <si>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</si>
  <si>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</si>
  <si>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</si>
  <si>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</si>
  <si>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本年收入合计</t>
  </si>
  <si>
    <t>单位：万元</t>
    <phoneticPr fontId="1" type="noConversion"/>
  </si>
  <si>
    <t>文化体育与传媒支出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</si>
  <si>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</si>
  <si>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</si>
  <si>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</si>
  <si>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</si>
  <si>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</si>
  <si>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</si>
  <si>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</si>
  <si>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国有土地使用权出让收入</t>
  </si>
  <si>
    <t>国有土地收益基金收入</t>
  </si>
  <si>
    <t>农业土地开发资金收入</t>
  </si>
  <si>
    <t>新型墙体材料专项基金收入</t>
  </si>
  <si>
    <t>债务付息支出</t>
  </si>
  <si>
    <t>债务发行费用支出</t>
  </si>
  <si>
    <t>单位：万元</t>
  </si>
  <si>
    <t>项   目</t>
  </si>
  <si>
    <t>其中：（1）公务用车运行维护费</t>
  </si>
  <si>
    <t xml:space="preserve">注：按照党中央、国务院有关文件及部门预算管理有关规定，“三公”经费包括因公出国（境）费、公务用车购置及运行费、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公务用车和执法执勤用车。（3）公务接待费，指单位按规定开支的各类公务接待（含外宾接待）支出。  </t>
  </si>
  <si>
    <t>科目编码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</si>
  <si>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</si>
  <si>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</si>
  <si>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</si>
  <si>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</si>
  <si>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</si>
  <si>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</si>
  <si>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</si>
  <si>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</si>
  <si>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</si>
  <si>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</si>
  <si>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</si>
  <si>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</si>
  <si>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</si>
  <si>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</si>
  <si>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专项业务活动</t>
  </si>
  <si>
    <t xml:space="preserve">    政务公开审批</t>
  </si>
  <si>
    <t xml:space="preserve">    其他政府办公厅(室)及相关机构事务支出</t>
  </si>
  <si>
    <t xml:space="preserve">  发展与改革事务</t>
  </si>
  <si>
    <t xml:space="preserve">    社会事业发展规划</t>
  </si>
  <si>
    <t xml:space="preserve">    物价管理</t>
  </si>
  <si>
    <t xml:space="preserve">    其他发展与改革事务支出</t>
  </si>
  <si>
    <t xml:space="preserve">  统计信息事务</t>
  </si>
  <si>
    <t xml:space="preserve">    统计抽样调查</t>
  </si>
  <si>
    <t xml:space="preserve">    其他统计信息事务支出</t>
  </si>
  <si>
    <t xml:space="preserve">  财政事务</t>
  </si>
  <si>
    <t xml:space="preserve">    信息化建设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</si>
  <si>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</si>
  <si>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</si>
  <si>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</si>
  <si>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</si>
  <si>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</si>
  <si>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人力资源事务</t>
  </si>
  <si>
    <t xml:space="preserve">    引进人才费用</t>
  </si>
  <si>
    <t xml:space="preserve">    其他人力资源事务支出</t>
  </si>
  <si>
    <t xml:space="preserve">  纪检监察事务</t>
  </si>
  <si>
    <t xml:space="preserve">    其他纪检监察事务支出</t>
  </si>
  <si>
    <t xml:space="preserve">  商贸事务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</si>
  <si>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</si>
  <si>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</si>
  <si>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</si>
  <si>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</si>
  <si>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国家知识产权战略</t>
  </si>
  <si>
    <t xml:space="preserve">  工商行政管理事务</t>
  </si>
  <si>
    <t xml:space="preserve">    工商行政管理专项</t>
  </si>
  <si>
    <t xml:space="preserve">    执法办案专项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</si>
  <si>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</si>
  <si>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</si>
  <si>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</si>
  <si>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其他质量技术监督与检验检疫事务支出</t>
  </si>
  <si>
    <t xml:space="preserve">  民族事务</t>
  </si>
  <si>
    <t xml:space="preserve">    其他民族事务支出</t>
  </si>
  <si>
    <t xml:space="preserve">  宗教事务</t>
  </si>
  <si>
    <t xml:space="preserve">  港澳台侨事务</t>
  </si>
  <si>
    <t xml:space="preserve">  档案事务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</si>
  <si>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</si>
  <si>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</si>
  <si>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</si>
  <si>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</si>
  <si>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</si>
  <si>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</si>
  <si>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</si>
  <si>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</si>
  <si>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</si>
  <si>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</si>
  <si>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</si>
  <si>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其他一般公共服务支出(款)</t>
  </si>
  <si>
    <t xml:space="preserve">    其他一般公共服务支出(项)</t>
  </si>
  <si>
    <t>国防支出</t>
  </si>
  <si>
    <t>公共安全支出</t>
  </si>
  <si>
    <t xml:space="preserve">  武装警察</t>
  </si>
  <si>
    <t xml:space="preserve">  公安</t>
  </si>
  <si>
    <t xml:space="preserve">  检察</t>
  </si>
  <si>
    <t xml:space="preserve">  法院</t>
  </si>
  <si>
    <t xml:space="preserve">  司法</t>
  </si>
  <si>
    <t xml:space="preserve">  其他公共安全支出(款)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</si>
  <si>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</si>
  <si>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</si>
  <si>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</si>
  <si>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</si>
  <si>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</si>
  <si>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</si>
  <si>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</si>
  <si>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</si>
  <si>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</si>
  <si>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</si>
  <si>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</si>
  <si>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其他职业教育支出</t>
  </si>
  <si>
    <t xml:space="preserve">  成人教育</t>
  </si>
  <si>
    <t xml:space="preserve">    其他成人教育支出</t>
  </si>
  <si>
    <t xml:space="preserve">  进修及培训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</si>
  <si>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</si>
  <si>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</si>
  <si>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</si>
  <si>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</si>
  <si>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</si>
  <si>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</si>
  <si>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</si>
  <si>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</si>
  <si>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</si>
  <si>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自然科学基金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</si>
  <si>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</si>
  <si>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</si>
  <si>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</si>
  <si>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</si>
  <si>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</si>
  <si>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</si>
  <si>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科技条件专项</t>
  </si>
  <si>
    <t xml:space="preserve">    其他科技条件与服务支出</t>
  </si>
  <si>
    <t xml:space="preserve">  科学技术普及</t>
  </si>
  <si>
    <t xml:space="preserve">    科普活动</t>
  </si>
  <si>
    <t xml:space="preserve">  科技交流与合作</t>
  </si>
  <si>
    <t xml:space="preserve">    国际交流与合作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</si>
  <si>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</si>
  <si>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</si>
  <si>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</si>
  <si>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</t>
  </si>
  <si>
    <t xml:space="preserve">    图书馆</t>
  </si>
  <si>
    <t xml:space="preserve">    文化创作与保护</t>
  </si>
  <si>
    <t xml:space="preserve">    其他文化支出</t>
  </si>
  <si>
    <t xml:space="preserve">  文物</t>
  </si>
  <si>
    <t xml:space="preserve">    其他文物支出</t>
  </si>
  <si>
    <t xml:space="preserve">  体育</t>
  </si>
  <si>
    <t xml:space="preserve">    其他体育支出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</si>
  <si>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</si>
  <si>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</si>
  <si>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</si>
  <si>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</si>
  <si>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</si>
  <si>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</si>
  <si>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</si>
  <si>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</si>
  <si>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</si>
  <si>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</si>
  <si>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</si>
  <si>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老龄事务</t>
  </si>
  <si>
    <t xml:space="preserve">    基层政权和社区建设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</si>
  <si>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</si>
  <si>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</si>
  <si>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</si>
  <si>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</si>
  <si>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</si>
  <si>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其他行政事业单位离退休支出</t>
  </si>
  <si>
    <t xml:space="preserve">  就业补助</t>
  </si>
  <si>
    <t xml:space="preserve">    职业培训补贴</t>
  </si>
  <si>
    <t xml:space="preserve">    其他就业补助支出</t>
  </si>
  <si>
    <t xml:space="preserve">  抚恤</t>
  </si>
  <si>
    <t xml:space="preserve">    伤残抚恤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</si>
  <si>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</si>
  <si>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</si>
  <si>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</si>
  <si>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</si>
  <si>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</si>
  <si>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</si>
  <si>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</si>
  <si>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</si>
  <si>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</si>
  <si>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</si>
  <si>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</si>
  <si>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</si>
  <si>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</si>
  <si>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</si>
  <si>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</si>
  <si>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</si>
  <si>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地方自然灾害生活补助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</si>
  <si>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</si>
  <si>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</si>
  <si>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</si>
  <si>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</si>
  <si>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</si>
  <si>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</si>
  <si>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</si>
  <si>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</si>
  <si>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</si>
  <si>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</si>
  <si>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</si>
  <si>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</si>
  <si>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</si>
  <si>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</si>
  <si>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</si>
  <si>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</si>
  <si>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</si>
  <si>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</si>
  <si>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</si>
  <si>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</si>
  <si>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</si>
  <si>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</si>
  <si>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</si>
  <si>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</si>
  <si>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</si>
  <si>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</si>
  <si>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</si>
  <si>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优抚对象医疗补助</t>
  </si>
  <si>
    <t xml:space="preserve">    新型农村合作医疗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</si>
  <si>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</si>
  <si>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</si>
  <si>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</si>
  <si>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</si>
  <si>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</si>
  <si>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</si>
  <si>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</si>
  <si>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</si>
  <si>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</si>
  <si>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</si>
  <si>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</si>
  <si>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</si>
  <si>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</si>
  <si>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</si>
  <si>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</si>
  <si>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</si>
  <si>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</si>
  <si>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</si>
  <si>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</si>
  <si>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自然生态保护</t>
  </si>
  <si>
    <t xml:space="preserve">    生态保护</t>
  </si>
  <si>
    <t xml:space="preserve">    农村环境保护</t>
  </si>
  <si>
    <t xml:space="preserve">    其他自然生态保护支出</t>
  </si>
  <si>
    <t xml:space="preserve">  能源节约利用(款)</t>
  </si>
  <si>
    <t xml:space="preserve">    能源节约利用(项)</t>
  </si>
  <si>
    <t xml:space="preserve">  循环经济(款)</t>
  </si>
  <si>
    <t xml:space="preserve">    循环经济(项)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</si>
  <si>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</si>
  <si>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</si>
  <si>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</si>
  <si>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</si>
  <si>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</si>
  <si>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</si>
  <si>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</si>
  <si>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</si>
  <si>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</si>
  <si>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</si>
  <si>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</si>
  <si>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</si>
  <si>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</si>
  <si>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</si>
  <si>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</si>
  <si>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</si>
  <si>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</si>
  <si>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</si>
  <si>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</si>
  <si>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对外交流与合作</t>
  </si>
  <si>
    <t xml:space="preserve">    防灾救灾</t>
  </si>
  <si>
    <t xml:space="preserve">    农业结构调整补贴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</si>
  <si>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</si>
  <si>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</si>
  <si>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</si>
  <si>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</si>
  <si>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对高校毕业生到基层任职补助</t>
  </si>
  <si>
    <t xml:space="preserve">    其他农业支出</t>
  </si>
  <si>
    <t xml:space="preserve">  林业</t>
  </si>
  <si>
    <t xml:space="preserve">    森林培育</t>
  </si>
  <si>
    <t xml:space="preserve">    森林资源监测</t>
  </si>
  <si>
    <t xml:space="preserve">    森林生态效益补偿</t>
  </si>
  <si>
    <t xml:space="preserve">    林业防灾减灾</t>
  </si>
  <si>
    <t xml:space="preserve">    其他林业支出</t>
  </si>
  <si>
    <t xml:space="preserve">  水利</t>
  </si>
  <si>
    <t xml:space="preserve">    水利工程建设</t>
  </si>
  <si>
    <t xml:space="preserve">    水利工程运行与维护</t>
  </si>
  <si>
    <t xml:space="preserve">    水资源节约管理与保护</t>
  </si>
  <si>
    <t xml:space="preserve">    防汛</t>
  </si>
  <si>
    <t xml:space="preserve">    农田水利</t>
  </si>
  <si>
    <t xml:space="preserve">    水资源费安排的支出</t>
  </si>
  <si>
    <t xml:space="preserve">    其他水利支出</t>
  </si>
  <si>
    <t xml:space="preserve">  扶贫</t>
  </si>
  <si>
    <t xml:space="preserve">    生产发展</t>
  </si>
  <si>
    <t xml:space="preserve">  农业综合开发</t>
  </si>
  <si>
    <t xml:space="preserve">    产业化经营</t>
  </si>
  <si>
    <t xml:space="preserve">  农村综合改革</t>
  </si>
  <si>
    <t xml:space="preserve">    对村级一事一议的补助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</si>
  <si>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</si>
  <si>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</si>
  <si>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</si>
  <si>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  支持农村金融机构</t>
  </si>
  <si>
    <t xml:space="preserve">  目标价格补贴</t>
  </si>
  <si>
    <t xml:space="preserve">    其他目标价格补贴</t>
  </si>
  <si>
    <t xml:space="preserve">  其他农林水支出(款)</t>
  </si>
  <si>
    <t xml:space="preserve">    其他农林水支出(项)</t>
  </si>
  <si>
    <t xml:space="preserve">  公路水路运输</t>
  </si>
  <si>
    <t xml:space="preserve">  民用航空运输</t>
  </si>
  <si>
    <t xml:space="preserve">    其他民用航空运输支出</t>
  </si>
  <si>
    <t xml:space="preserve">  其他交通运输支出(款)</t>
  </si>
  <si>
    <t xml:space="preserve">    其他交通运输支出(项)</t>
  </si>
  <si>
    <t xml:space="preserve">  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</si>
  <si>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</si>
  <si>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</si>
  <si>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</si>
  <si>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</si>
  <si>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</si>
  <si>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</si>
  <si>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</si>
  <si>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</si>
  <si>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</si>
  <si>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</si>
  <si>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</si>
  <si>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</si>
  <si>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</si>
  <si>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</si>
  <si>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</si>
  <si>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</si>
  <si>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</si>
  <si>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</si>
  <si>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金融支出</t>
  </si>
  <si>
    <t xml:space="preserve">  其他金融支出(款)</t>
  </si>
  <si>
    <t xml:space="preserve">    其他金融支出(项)</t>
  </si>
  <si>
    <t>援助其他地区支出</t>
  </si>
  <si>
    <t xml:space="preserve">  其他支出</t>
  </si>
  <si>
    <t>住房保障支出</t>
  </si>
  <si>
    <t xml:space="preserve">  保障性安居工程支出</t>
  </si>
  <si>
    <t xml:space="preserve">    其他保障性安居工程支出</t>
  </si>
  <si>
    <t xml:space="preserve">  住房改革支出</t>
  </si>
  <si>
    <t xml:space="preserve">    住房公积金</t>
  </si>
  <si>
    <t>其他支出(类)</t>
  </si>
  <si>
    <t xml:space="preserve">  其他支出(款)</t>
  </si>
  <si>
    <t xml:space="preserve">    其他支出(项)</t>
  </si>
  <si>
    <t>政府性基金支出</t>
  </si>
  <si>
    <t>国有土地使用权出让相关支出</t>
  </si>
  <si>
    <t xml:space="preserve">  国有土地使用权出让收入及对应专项债务收入安排的支出</t>
  </si>
  <si>
    <t xml:space="preserve">  国有土地使用权出让债务付息支出</t>
  </si>
  <si>
    <t xml:space="preserve">  国有土地使用权出让债务发行费用支出</t>
  </si>
  <si>
    <t>国有土地收益基金相关支出</t>
  </si>
  <si>
    <t>农业土地开发资金相关支出</t>
  </si>
  <si>
    <t>新增建设用地土地有偿使用费相关支出</t>
  </si>
  <si>
    <t>城市基础设施配套费相关支出</t>
  </si>
  <si>
    <t>散装水泥专项资金相关支出</t>
  </si>
  <si>
    <t>新型墙体材料专项基金相关支出</t>
  </si>
  <si>
    <t>彩票公益金相关支出</t>
  </si>
  <si>
    <t>其他资本性支出</t>
  </si>
  <si>
    <t>对企事业单位的补贴</t>
  </si>
  <si>
    <t>2016年决算数</t>
    <phoneticPr fontId="1" type="noConversion"/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</si>
  <si>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</si>
  <si>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</si>
  <si>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</si>
  <si>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</si>
  <si>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</si>
  <si>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</si>
  <si>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</si>
  <si>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</si>
  <si>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</si>
  <si>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</si>
  <si>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</si>
  <si>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</si>
  <si>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</si>
  <si>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</si>
  <si>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</si>
  <si>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</si>
  <si>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</si>
  <si>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</si>
  <si>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</si>
  <si>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</si>
  <si>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</si>
  <si>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>二十二、债务付息支出</t>
  </si>
  <si>
    <t xml:space="preserve">  其中:地方政府一般债券付息支出</t>
  </si>
  <si>
    <t>二十三、债务发行费用支出</t>
  </si>
  <si>
    <t>本年支出合计</t>
  </si>
  <si>
    <t>城市基础设施配套费收入</t>
  </si>
  <si>
    <t>其他支出</t>
  </si>
  <si>
    <t>利润收入</t>
  </si>
  <si>
    <t>股利、股息收入</t>
  </si>
  <si>
    <t>产权转让收入</t>
  </si>
  <si>
    <t>清算收入</t>
  </si>
  <si>
    <t>其他国有资本经营预算收入</t>
  </si>
  <si>
    <t>解决历史遗留问题及改革成本支出</t>
  </si>
  <si>
    <t>国有企业资本金注入</t>
  </si>
  <si>
    <t>国有企业政策性补贴</t>
  </si>
  <si>
    <t>金融国有资本经营预算支出</t>
  </si>
  <si>
    <t>其他国有资本经营预算支出</t>
  </si>
  <si>
    <t>2016年新北区一般公共预算收入决算表</t>
    <phoneticPr fontId="1" type="noConversion"/>
  </si>
  <si>
    <t>2016年新北区一般公共预算支出决算表</t>
    <phoneticPr fontId="1" type="noConversion"/>
  </si>
  <si>
    <t>2016年新北区政府性基金收入决算表</t>
    <phoneticPr fontId="1" type="noConversion"/>
  </si>
  <si>
    <t>2016年新北区政府性基金支出决算表</t>
    <phoneticPr fontId="1" type="noConversion"/>
  </si>
  <si>
    <t>2016年新北区国有资本经营预算收入决算表</t>
    <phoneticPr fontId="1" type="noConversion"/>
  </si>
  <si>
    <t>2016年新北区国有资本经营预算支出决算表</t>
    <phoneticPr fontId="1" type="noConversion"/>
  </si>
  <si>
    <t>注：2016年新北区无国有资本经营预算收入，此表为空表。</t>
    <phoneticPr fontId="1" type="noConversion"/>
  </si>
  <si>
    <t>注：2016年新北区无国有资本经营预算支出，此表为空表。</t>
    <phoneticPr fontId="1" type="noConversion"/>
  </si>
  <si>
    <t xml:space="preserve">  新闻出版广播影视</t>
  </si>
  <si>
    <t xml:space="preserve">    其他新闻出版广播影视支出</t>
  </si>
  <si>
    <t xml:space="preserve">    就业创业服务补贴</t>
  </si>
  <si>
    <t xml:space="preserve">    农业生产支持补贴</t>
  </si>
  <si>
    <t xml:space="preserve">  普惠金融发展支出</t>
  </si>
  <si>
    <t xml:space="preserve">    农业保险保费补贴</t>
  </si>
  <si>
    <t xml:space="preserve">    其他普惠金融发展支出</t>
  </si>
  <si>
    <t xml:space="preserve">  地方政府一般债务付息支出</t>
  </si>
  <si>
    <t xml:space="preserve">    地方政府一般债券付息支出</t>
  </si>
  <si>
    <t>2016年决算数</t>
    <phoneticPr fontId="11" type="noConversion"/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</si>
  <si>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</si>
  <si>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</si>
  <si>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</si>
  <si>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</si>
  <si>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</si>
  <si>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一般性转移支付收入</t>
  </si>
  <si>
    <t xml:space="preserve">  一般性转移支付支出</t>
  </si>
  <si>
    <t xml:space="preserve">  专项转移支付收入</t>
  </si>
  <si>
    <t xml:space="preserve">  专项转移支付支出</t>
  </si>
  <si>
    <t>下级上解收入</t>
  </si>
  <si>
    <t>上解上级支出</t>
  </si>
  <si>
    <t>上年结余</t>
  </si>
  <si>
    <t xml:space="preserve">调入资金   </t>
  </si>
  <si>
    <t>调出资金</t>
  </si>
  <si>
    <t>债务收入</t>
  </si>
  <si>
    <t>债务还本支出</t>
  </si>
  <si>
    <t>调入预算稳定调节基金</t>
  </si>
  <si>
    <t>安排预算稳定调节基金</t>
  </si>
  <si>
    <t>收  入  总  计</t>
  </si>
  <si>
    <t>支  出  总  计</t>
  </si>
  <si>
    <t>2016年新北区本级一般公共预算基本支出经济分类决算表</t>
    <phoneticPr fontId="1" type="noConversion"/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</si>
  <si>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</si>
  <si>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</si>
  <si>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</si>
  <si>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</si>
  <si>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</si>
  <si>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</si>
  <si>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</si>
  <si>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</si>
  <si>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</si>
  <si>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</si>
  <si>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</si>
  <si>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</si>
  <si>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</si>
  <si>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</si>
  <si>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</si>
  <si>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</si>
  <si>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</si>
  <si>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</si>
  <si>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</si>
  <si>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</si>
  <si>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</si>
  <si>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</si>
  <si>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</si>
  <si>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</si>
  <si>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</si>
  <si>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</si>
  <si>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</si>
  <si>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</si>
  <si>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</si>
  <si>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</si>
  <si>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</si>
  <si>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</si>
  <si>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</si>
  <si>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</si>
  <si>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</si>
  <si>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</si>
  <si>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</si>
  <si>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</si>
  <si>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</si>
  <si>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</si>
  <si>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</si>
  <si>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</si>
  <si>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</si>
  <si>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</si>
  <si>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</si>
  <si>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</si>
  <si>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</si>
  <si>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</si>
  <si>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</si>
  <si>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</si>
  <si>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</si>
  <si>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</si>
  <si>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</si>
  <si>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</si>
  <si>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</si>
  <si>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</si>
  <si>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</si>
  <si>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</si>
  <si>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</si>
  <si>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</si>
  <si>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</si>
  <si>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</si>
  <si>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</si>
  <si>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</si>
  <si>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</si>
  <si>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</si>
  <si>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</si>
  <si>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</si>
  <si>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</si>
  <si>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</si>
  <si>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</si>
  <si>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</si>
  <si>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</si>
  <si>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</si>
  <si>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</si>
  <si>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</si>
  <si>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</si>
  <si>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</si>
  <si>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</si>
  <si>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</si>
  <si>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</si>
  <si>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</si>
  <si>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</si>
  <si>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</si>
  <si>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</si>
  <si>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</si>
  <si>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</si>
  <si>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</si>
  <si>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</si>
  <si>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</si>
  <si>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30311</t>
  </si>
  <si>
    <t xml:space="preserve">  住房公积金</t>
  </si>
  <si>
    <t>30312</t>
  </si>
  <si>
    <t xml:space="preserve">  提租补贴</t>
  </si>
  <si>
    <t>30313</t>
  </si>
  <si>
    <t xml:space="preserve">  购房补贴</t>
  </si>
  <si>
    <t>30399</t>
  </si>
  <si>
    <t xml:space="preserve">  其他对个人和家庭的补助支出</t>
  </si>
  <si>
    <t>304</t>
  </si>
  <si>
    <t>30401</t>
  </si>
  <si>
    <t xml:space="preserve">  企业政策性补贴</t>
  </si>
  <si>
    <t>30402</t>
  </si>
  <si>
    <t xml:space="preserve">  事业单位补贴</t>
  </si>
  <si>
    <t>30499</t>
  </si>
  <si>
    <t xml:space="preserve">  其他对企事业单位的补贴</t>
  </si>
  <si>
    <t>310</t>
  </si>
  <si>
    <t>31002</t>
  </si>
  <si>
    <t xml:space="preserve">  办公设备购置</t>
  </si>
  <si>
    <t>31003</t>
  </si>
  <si>
    <t xml:space="preserve">  专用设备购置</t>
  </si>
  <si>
    <t>31007</t>
  </si>
  <si>
    <t xml:space="preserve">  信息网络及软件购置更新</t>
  </si>
  <si>
    <t>31019</t>
  </si>
  <si>
    <t xml:space="preserve">  其他交通工具购置</t>
  </si>
  <si>
    <t>31099</t>
  </si>
  <si>
    <t xml:space="preserve">  其他资本性支出</t>
  </si>
  <si>
    <t>一般公共预算基本支出</t>
  </si>
  <si>
    <t>西夏墅</t>
  </si>
  <si>
    <t>龙虎塘</t>
  </si>
  <si>
    <t>合  计</t>
    <phoneticPr fontId="11" type="noConversion"/>
  </si>
  <si>
    <t>2016年新北区本级对镇（街道）税收返还和转移支付决算表</t>
    <phoneticPr fontId="1" type="noConversion"/>
  </si>
  <si>
    <t>2016年新北区本级对镇（街道）基金转移支付决算表</t>
    <phoneticPr fontId="1" type="noConversion"/>
  </si>
  <si>
    <t>2016年新北区本级国有资本经营预算收入决算表</t>
    <phoneticPr fontId="1" type="noConversion"/>
  </si>
  <si>
    <t>注：2016年新北区本级无国有资本经营预算收入，此表为空表。</t>
    <phoneticPr fontId="1" type="noConversion"/>
  </si>
  <si>
    <t>2016年新北区本级国有资本经营预算支出决算表</t>
    <phoneticPr fontId="1" type="noConversion"/>
  </si>
  <si>
    <t>注：2016年新北区本级无国有资本经营预算支出，此表为空表。</t>
    <phoneticPr fontId="1" type="noConversion"/>
  </si>
  <si>
    <t>本年收入合计</t>
    <phoneticPr fontId="1" type="noConversion"/>
  </si>
  <si>
    <t>本年支出合计</t>
    <phoneticPr fontId="1" type="noConversion"/>
  </si>
  <si>
    <t>2016年新北区本级一般公共预算支出决算表（类款项）</t>
    <phoneticPr fontId="1" type="noConversion"/>
  </si>
  <si>
    <t>地区</t>
    <phoneticPr fontId="11" type="noConversion"/>
  </si>
  <si>
    <t>税收返还决算数</t>
    <phoneticPr fontId="11" type="noConversion"/>
  </si>
  <si>
    <t>一般性转移支付决算数</t>
    <phoneticPr fontId="11" type="noConversion"/>
  </si>
  <si>
    <t>专项转移支付决算数</t>
    <phoneticPr fontId="11" type="noConversion"/>
  </si>
  <si>
    <t>春  江</t>
    <phoneticPr fontId="1" type="noConversion"/>
  </si>
  <si>
    <t>孟  河</t>
    <phoneticPr fontId="1" type="noConversion"/>
  </si>
  <si>
    <t>新  桥</t>
    <phoneticPr fontId="1" type="noConversion"/>
  </si>
  <si>
    <t>薛  家</t>
    <phoneticPr fontId="1" type="noConversion"/>
  </si>
  <si>
    <t>罗  溪</t>
    <phoneticPr fontId="1" type="noConversion"/>
  </si>
  <si>
    <t>河  海</t>
    <phoneticPr fontId="1" type="noConversion"/>
  </si>
  <si>
    <t>三  井</t>
    <phoneticPr fontId="1" type="noConversion"/>
  </si>
  <si>
    <t>奔  牛</t>
    <phoneticPr fontId="1" type="noConversion"/>
  </si>
  <si>
    <t>2015年决算数</t>
    <phoneticPr fontId="1" type="noConversion"/>
  </si>
  <si>
    <t>增减率</t>
    <phoneticPr fontId="1" type="noConversion"/>
  </si>
  <si>
    <t>注：2015年决算数为新北区金库报表数，未包含入常州市金库的5658万元个人所得税。</t>
    <phoneticPr fontId="1" type="noConversion"/>
  </si>
  <si>
    <t>增减率%</t>
    <phoneticPr fontId="1" type="noConversion"/>
  </si>
  <si>
    <t xml:space="preserve">   （2）公务用车购置</t>
  </si>
  <si>
    <t>政府性基金收入</t>
  </si>
  <si>
    <t>政府性基金上级补助收入</t>
  </si>
  <si>
    <t>政府性基金补助下级支出</t>
  </si>
  <si>
    <t>政府性基金下级上解收入</t>
  </si>
  <si>
    <t>政府性基金上解上级支出</t>
  </si>
  <si>
    <t>待偿债置换专项债券上年结余</t>
  </si>
  <si>
    <t>政府性基金上年结余</t>
  </si>
  <si>
    <t>政府性基金调入资金</t>
  </si>
  <si>
    <t>政府性基金调出资金</t>
  </si>
  <si>
    <t xml:space="preserve">  一般公共预算调入</t>
  </si>
  <si>
    <t xml:space="preserve">  调入专项收入</t>
  </si>
  <si>
    <t xml:space="preserve">  其他调入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</si>
  <si>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</si>
  <si>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</si>
  <si>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</si>
  <si>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</si>
  <si>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</si>
  <si>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</si>
  <si>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政府性基金省补助计划单列市收入</t>
  </si>
  <si>
    <t>政府性基金计划单列市上解省支出</t>
  </si>
  <si>
    <t>政府性基金计划单列市上解省收入</t>
  </si>
  <si>
    <t>政府性基金省补助计划单列市支出</t>
  </si>
  <si>
    <t>待偿债置换专项债券结余</t>
  </si>
  <si>
    <t>政府性基金年终结余</t>
  </si>
  <si>
    <t>收　　入　　总　　计　</t>
  </si>
  <si>
    <t>支　　出　　总　　计　</t>
  </si>
  <si>
    <t>2016年新北区一般公共预算收支平衡表</t>
    <phoneticPr fontId="11" type="noConversion"/>
  </si>
  <si>
    <t>2016年新北区政府性基金收支平衡表</t>
    <phoneticPr fontId="11" type="noConversion"/>
  </si>
  <si>
    <t>2016年常州市新北区一般公共预算收入决算表</t>
    <phoneticPr fontId="1" type="noConversion"/>
  </si>
  <si>
    <t>2016年常州市新北区一般公共预算支出决算表</t>
    <phoneticPr fontId="1" type="noConversion"/>
  </si>
  <si>
    <t>2016年新北区政府性基金收入决算表</t>
    <phoneticPr fontId="1" type="noConversion"/>
  </si>
  <si>
    <t>2016年新北区政府性基金支出决算表</t>
    <phoneticPr fontId="1" type="noConversion"/>
  </si>
  <si>
    <t>2016年新北区国有资本经营收入决算表</t>
    <phoneticPr fontId="1" type="noConversion"/>
  </si>
  <si>
    <t>2016年新北区国有资本经营支出决算表</t>
    <phoneticPr fontId="1" type="noConversion"/>
  </si>
  <si>
    <t>2016年区本级“三公”经费、会议费、培训费决算表</t>
    <phoneticPr fontId="1" type="noConversion"/>
  </si>
  <si>
    <t>结转下年的支出</t>
    <phoneticPr fontId="1" type="noConversion"/>
  </si>
  <si>
    <t>增减额</t>
    <phoneticPr fontId="1" type="noConversion"/>
  </si>
  <si>
    <t>单位：万元</t>
    <phoneticPr fontId="1" type="noConversion"/>
  </si>
  <si>
    <t>2016年</t>
    <phoneticPr fontId="1" type="noConversion"/>
  </si>
  <si>
    <t>2015年</t>
    <phoneticPr fontId="1" type="noConversion"/>
  </si>
  <si>
    <t>增减额</t>
    <phoneticPr fontId="1" type="noConversion"/>
  </si>
  <si>
    <t>增减率%</t>
    <phoneticPr fontId="1" type="noConversion"/>
  </si>
  <si>
    <t>2016年常州市新北区本级一般公共预算收入决算表</t>
    <phoneticPr fontId="1" type="noConversion"/>
  </si>
  <si>
    <t>年初预算</t>
    <phoneticPr fontId="1" type="noConversion"/>
  </si>
  <si>
    <t>调整、变更</t>
    <phoneticPr fontId="1" type="noConversion"/>
  </si>
  <si>
    <t>调整、变更后预算</t>
    <phoneticPr fontId="1" type="noConversion"/>
  </si>
  <si>
    <t>预算支出</t>
    <phoneticPr fontId="1" type="noConversion"/>
  </si>
  <si>
    <t>结转数</t>
    <phoneticPr fontId="1" type="noConversion"/>
  </si>
  <si>
    <t>支出进度%</t>
    <phoneticPr fontId="1" type="noConversion"/>
  </si>
  <si>
    <t>一般公共预算支出合计</t>
    <phoneticPr fontId="1" type="noConversion"/>
  </si>
  <si>
    <t>2016年常州市新北区本级政府性基金收入决算表</t>
    <phoneticPr fontId="1" type="noConversion"/>
  </si>
  <si>
    <t>政府性基金支出合计</t>
    <phoneticPr fontId="1" type="noConversion"/>
  </si>
  <si>
    <t>2016年常州市新北区本级政府性基金支出决算表</t>
    <phoneticPr fontId="1" type="noConversion"/>
  </si>
  <si>
    <t>2016年新北区级一般公共预算收支平衡表</t>
    <phoneticPr fontId="1" type="noConversion"/>
  </si>
  <si>
    <t>2016年新北区级政府性基金收支平衡表</t>
    <phoneticPr fontId="1" type="noConversion"/>
  </si>
  <si>
    <t>2016年新北区本级一般公共预算支出预算调整及执行情况表</t>
    <phoneticPr fontId="1" type="noConversion"/>
  </si>
  <si>
    <t>2016年新北区本级一般公共预算收入决算表</t>
    <phoneticPr fontId="1" type="noConversion"/>
  </si>
  <si>
    <t>2016年新北区本级一般公共预算支出决算表（按功能分类到项级）</t>
    <phoneticPr fontId="1" type="noConversion"/>
  </si>
  <si>
    <t>2016年新北区本级基本支出决算表 （按经济分类到款级）</t>
    <phoneticPr fontId="1" type="noConversion"/>
  </si>
  <si>
    <t>2016年新北区级对镇街道税收返还和转移支付决算表（分地区）</t>
    <phoneticPr fontId="1" type="noConversion"/>
  </si>
  <si>
    <t>2016年新北区本级政府性基金收入决算表</t>
    <phoneticPr fontId="1" type="noConversion"/>
  </si>
  <si>
    <t>2016年新北区本级政府性基金支出决算表</t>
    <phoneticPr fontId="1" type="noConversion"/>
  </si>
  <si>
    <t>2016年新北区级对镇街道政府性基金转移支付决算表（分地区）</t>
    <phoneticPr fontId="1" type="noConversion"/>
  </si>
  <si>
    <t>2016年新北区本级国有资本经营收入决算表</t>
    <phoneticPr fontId="1" type="noConversion"/>
  </si>
  <si>
    <t>2016年新北区本级国有资本经营支出决算表</t>
    <phoneticPr fontId="1" type="noConversion"/>
  </si>
  <si>
    <t>2016年新北区财政决算表目录</t>
    <phoneticPr fontId="1" type="noConversion"/>
  </si>
  <si>
    <t>表一</t>
    <phoneticPr fontId="1" type="noConversion"/>
  </si>
  <si>
    <t>表二</t>
    <phoneticPr fontId="1" type="noConversion"/>
  </si>
  <si>
    <t>表三</t>
    <phoneticPr fontId="1" type="noConversion"/>
  </si>
  <si>
    <t>表四</t>
    <phoneticPr fontId="1" type="noConversion"/>
  </si>
  <si>
    <t>表五</t>
    <phoneticPr fontId="1" type="noConversion"/>
  </si>
  <si>
    <t>表六</t>
    <phoneticPr fontId="1" type="noConversion"/>
  </si>
  <si>
    <t>表七</t>
    <phoneticPr fontId="1" type="noConversion"/>
  </si>
  <si>
    <t>表八</t>
    <phoneticPr fontId="1" type="noConversion"/>
  </si>
  <si>
    <t>表九</t>
    <phoneticPr fontId="1" type="noConversion"/>
  </si>
  <si>
    <t>表十</t>
    <phoneticPr fontId="1" type="noConversion"/>
  </si>
  <si>
    <t>表十一</t>
    <phoneticPr fontId="1" type="noConversion"/>
  </si>
  <si>
    <t>表十二</t>
    <phoneticPr fontId="1" type="noConversion"/>
  </si>
  <si>
    <t>表十三</t>
    <phoneticPr fontId="1" type="noConversion"/>
  </si>
  <si>
    <t>表十四</t>
    <phoneticPr fontId="1" type="noConversion"/>
  </si>
  <si>
    <t>表十五</t>
    <phoneticPr fontId="1" type="noConversion"/>
  </si>
  <si>
    <t>表十六</t>
    <phoneticPr fontId="1" type="noConversion"/>
  </si>
  <si>
    <t>表十七</t>
    <phoneticPr fontId="1" type="noConversion"/>
  </si>
  <si>
    <t>表十八</t>
    <phoneticPr fontId="1" type="noConversion"/>
  </si>
  <si>
    <t>表十九</t>
    <phoneticPr fontId="1" type="noConversion"/>
  </si>
  <si>
    <r>
      <t>2</t>
    </r>
    <r>
      <rPr>
        <sz val="12"/>
        <rFont val="宋体"/>
        <family val="3"/>
        <charset val="134"/>
      </rPr>
      <t>015年末余额</t>
    </r>
    <phoneticPr fontId="1" type="noConversion"/>
  </si>
  <si>
    <r>
      <t>2</t>
    </r>
    <r>
      <rPr>
        <sz val="12"/>
        <rFont val="宋体"/>
        <family val="3"/>
        <charset val="134"/>
      </rPr>
      <t>016年置换金额</t>
    </r>
    <phoneticPr fontId="1" type="noConversion"/>
  </si>
  <si>
    <r>
      <t>2</t>
    </r>
    <r>
      <rPr>
        <sz val="12"/>
        <rFont val="宋体"/>
        <family val="3"/>
        <charset val="134"/>
      </rPr>
      <t>016年末余额</t>
    </r>
    <phoneticPr fontId="1" type="noConversion"/>
  </si>
  <si>
    <t>单位：亿元</t>
    <phoneticPr fontId="1" type="noConversion"/>
  </si>
  <si>
    <t>2016年新北区地方政府一般债券情况表</t>
    <phoneticPr fontId="1" type="noConversion"/>
  </si>
  <si>
    <t>表二十</t>
    <phoneticPr fontId="1" type="noConversion"/>
  </si>
  <si>
    <t>2016年新北区地方政府专项债券情况表</t>
    <phoneticPr fontId="1" type="noConversion"/>
  </si>
  <si>
    <t>表二十一</t>
    <phoneticPr fontId="1" type="noConversion"/>
  </si>
  <si>
    <t>2016年新北区政府一般债券情况表</t>
    <phoneticPr fontId="1" type="noConversion"/>
  </si>
  <si>
    <t>2016年新北区政府专项债券情况表</t>
    <phoneticPr fontId="1" type="noConversion"/>
  </si>
  <si>
    <t>地  区</t>
    <phoneticPr fontId="11" type="noConversion"/>
  </si>
  <si>
    <t>一、“三公”经费合计</t>
    <phoneticPr fontId="1" type="noConversion"/>
  </si>
  <si>
    <t>1、因公出国（境）费用</t>
    <phoneticPr fontId="1" type="noConversion"/>
  </si>
  <si>
    <t>2、公务接待费</t>
    <phoneticPr fontId="1" type="noConversion"/>
  </si>
  <si>
    <t>3、公务用车费</t>
    <phoneticPr fontId="1" type="noConversion"/>
  </si>
  <si>
    <t>二、会议费</t>
    <phoneticPr fontId="1" type="noConversion"/>
  </si>
  <si>
    <t>三、培训费</t>
    <phoneticPr fontId="1" type="noConversion"/>
  </si>
  <si>
    <t>单位：万元</t>
    <phoneticPr fontId="1" type="noConversion"/>
  </si>
  <si>
    <t>2016年新北区区本级“三公”经费、会议费、培训费、机关运行费决算表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</si>
</sst>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;__x0004_"/>
    <numFmt numFmtId="178" formatCode="#,##0_ "/>
    <numFmt numFmtId="179" formatCode="#,##0.00_ "/>
  </numFmts>
  <fonts count="22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6"/>
      <name val="黑体"/>
      <family val="3"/>
      <charset val="134"/>
    </font>
    <font>
      <sz val="12"/>
      <name val="仿宋_GB2312"/>
      <family val="3"/>
      <charset val="134"/>
    </font>
    <font>
      <sz val="10"/>
      <color indexed="63"/>
      <name val="仿宋_GB2312"/>
      <family val="3"/>
      <charset val="134"/>
    </font>
    <font>
      <b/>
      <sz val="10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4"/>
      <name val="方正仿宋_GBK"/>
      <charset val="134"/>
    </font>
    <font>
      <b/>
      <sz val="12"/>
      <name val="宋体"/>
      <family val="3"/>
      <charset val="134"/>
    </font>
    <font>
      <sz val="10"/>
      <name val="仿宋_GB2312"/>
      <family val="3"/>
      <charset val="134"/>
    </font>
    <font>
      <b/>
      <sz val="12"/>
      <name val="方正小标宋简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5" fillId="0" borderId="0"/>
  </cellStyleXfs>
  <cellXfs count="94">
    <xf numFmtId="0" fontId="0" fillId="0" borderId="0" xfId="0"/>
    <xf numFmtId="3" fontId="2" fillId="0" borderId="1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justify"/>
    </xf>
    <xf numFmtId="0" fontId="5" fillId="0" borderId="0" xfId="0" applyFont="1"/>
    <xf numFmtId="0" fontId="5" fillId="0" borderId="0" xfId="0" applyFont="1" applyAlignment="1">
      <alignment horizontal="right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3" fontId="2" fillId="0" borderId="0" xfId="0" applyNumberFormat="1" applyFont="1" applyFill="1" applyBorder="1" applyAlignment="1" applyProtection="1">
      <alignment horizontal="left" vertical="center"/>
    </xf>
    <xf numFmtId="0" fontId="2" fillId="0" borderId="1" xfId="2" applyNumberFormat="1" applyFont="1" applyFill="1" applyBorder="1" applyAlignment="1" applyProtection="1">
      <alignment horizontal="left" vertical="center"/>
    </xf>
    <xf numFmtId="0" fontId="7" fillId="0" borderId="1" xfId="2" applyNumberFormat="1" applyFont="1" applyFill="1" applyBorder="1" applyAlignment="1" applyProtection="1">
      <alignment horizontal="left" vertical="center"/>
    </xf>
    <xf numFmtId="0" fontId="7" fillId="0" borderId="1" xfId="2" applyNumberFormat="1" applyFont="1" applyFill="1" applyBorder="1" applyAlignment="1" applyProtection="1">
      <alignment vertical="center"/>
    </xf>
    <xf numFmtId="0" fontId="2" fillId="0" borderId="1" xfId="2" applyNumberFormat="1" applyFont="1" applyFill="1" applyBorder="1" applyAlignment="1" applyProtection="1">
      <alignment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Alignment="1" applyProtection="1">
      <alignment horizontal="left" vertical="center"/>
    </xf>
    <xf numFmtId="3" fontId="2" fillId="0" borderId="3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0" fillId="0" borderId="1" xfId="0" applyFill="1" applyBorder="1"/>
    <xf numFmtId="176" fontId="2" fillId="0" borderId="1" xfId="3" applyNumberFormat="1" applyFont="1" applyFill="1" applyBorder="1" applyAlignment="1"/>
    <xf numFmtId="178" fontId="12" fillId="0" borderId="1" xfId="0" applyNumberFormat="1" applyFont="1" applyBorder="1" applyAlignment="1">
      <alignment horizontal="right" vertical="center"/>
    </xf>
    <xf numFmtId="3" fontId="0" fillId="0" borderId="0" xfId="0" applyNumberFormat="1" applyFill="1"/>
    <xf numFmtId="0" fontId="0" fillId="0" borderId="0" xfId="0" applyAlignment="1"/>
    <xf numFmtId="0" fontId="0" fillId="0" borderId="0" xfId="0" applyFill="1" applyAlignment="1"/>
    <xf numFmtId="0" fontId="0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Alignment="1"/>
    <xf numFmtId="0" fontId="16" fillId="0" borderId="0" xfId="4" applyFont="1" applyBorder="1" applyAlignment="1">
      <alignment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17" fillId="0" borderId="0" xfId="5" applyFont="1" applyFill="1" applyBorder="1" applyAlignment="1">
      <alignment horizontal="left" vertical="center"/>
    </xf>
    <xf numFmtId="0" fontId="18" fillId="0" borderId="0" xfId="4" applyFont="1" applyBorder="1" applyAlignment="1">
      <alignment vertical="center"/>
    </xf>
    <xf numFmtId="0" fontId="10" fillId="0" borderId="0" xfId="0" applyFont="1"/>
    <xf numFmtId="3" fontId="2" fillId="3" borderId="1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2" applyNumberFormat="1" applyFont="1" applyFill="1" applyBorder="1" applyAlignment="1" applyProtection="1">
      <alignment horizontal="left" vertical="center" shrinkToFit="1"/>
    </xf>
    <xf numFmtId="3" fontId="2" fillId="0" borderId="1" xfId="2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3" applyNumberFormat="1" applyFont="1" applyFill="1" applyBorder="1" applyAlignment="1" applyProtection="1">
      <alignment horizontal="right" vertical="center"/>
    </xf>
    <xf numFmtId="0" fontId="7" fillId="0" borderId="3" xfId="0" applyNumberFormat="1" applyFont="1" applyFill="1" applyBorder="1" applyAlignment="1" applyProtection="1">
      <alignment vertical="center" shrinkToFit="1"/>
    </xf>
    <xf numFmtId="176" fontId="2" fillId="0" borderId="1" xfId="3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 shrinkToFit="1"/>
    </xf>
    <xf numFmtId="0" fontId="19" fillId="0" borderId="0" xfId="0" applyFont="1" applyFill="1"/>
    <xf numFmtId="0" fontId="9" fillId="0" borderId="0" xfId="0" applyFont="1" applyFill="1"/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0" fontId="15" fillId="0" borderId="1" xfId="0" applyFont="1" applyBorder="1" applyAlignment="1">
      <alignment horizontal="center"/>
    </xf>
    <xf numFmtId="179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indent="1"/>
    </xf>
    <xf numFmtId="179" fontId="15" fillId="0" borderId="1" xfId="0" applyNumberFormat="1" applyFont="1" applyBorder="1" applyAlignment="1">
      <alignment horizontal="left" indent="1"/>
    </xf>
    <xf numFmtId="0" fontId="15" fillId="0" borderId="1" xfId="0" applyFont="1" applyBorder="1" applyAlignment="1">
      <alignment horizontal="left" indent="2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/>
    <xf numFmtId="179" fontId="15" fillId="0" borderId="1" xfId="4" applyNumberFormat="1" applyFont="1" applyBorder="1" applyAlignment="1">
      <alignment horizontal="center"/>
    </xf>
    <xf numFmtId="179" fontId="15" fillId="3" borderId="1" xfId="4" applyNumberFormat="1" applyFont="1" applyFill="1" applyBorder="1" applyAlignment="1">
      <alignment horizontal="center"/>
    </xf>
    <xf numFmtId="0" fontId="0" fillId="3" borderId="0" xfId="0" applyFill="1"/>
    <xf numFmtId="0" fontId="3" fillId="0" borderId="0" xfId="0" applyFont="1" applyFill="1" applyAlignment="1">
      <alignment horizontal="center"/>
    </xf>
    <xf numFmtId="0" fontId="3" fillId="2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>
      <alignment horizontal="center" wrapText="1"/>
    </xf>
    <xf numFmtId="0" fontId="3" fillId="0" borderId="0" xfId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5" xfId="0" applyFont="1" applyFill="1" applyBorder="1" applyAlignment="1">
      <alignment horizontal="right"/>
    </xf>
    <xf numFmtId="0" fontId="2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0" fontId="20" fillId="0" borderId="0" xfId="0" applyFont="1" applyAlignment="1">
      <alignment horizontal="left"/>
    </xf>
  </cellXfs>
  <cellStyles count="6">
    <cellStyle name="0,0_x000d_&#10;NA_x000d_&#10;" xfId="2"/>
    <cellStyle name="百分比" xfId="3" builtinId="5"/>
    <cellStyle name="常规" xfId="0" builtinId="0"/>
    <cellStyle name="常规 2" xfId="4"/>
    <cellStyle name="常规_2001预算" xfId="5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4635;&#20915;&#31639;&#25253;&#34920;3-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 refreshError="1"/>
      <sheetData sheetId="1" refreshError="1"/>
      <sheetData sheetId="2" refreshError="1"/>
      <sheetData sheetId="3" refreshError="1">
        <row r="5">
          <cell r="C5">
            <v>1025802</v>
          </cell>
        </row>
      </sheetData>
      <sheetData sheetId="4" refreshError="1">
        <row r="5">
          <cell r="C5">
            <v>582239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H22" sqref="H22"/>
    </sheetView>
  </sheetViews>
  <sheetFormatPr defaultRowHeight="14.25"/>
  <sheetData>
    <row r="2" spans="1:5" ht="18.75">
      <c r="A2" s="50"/>
      <c r="B2" s="55" t="s">
        <v>661</v>
      </c>
      <c r="C2" s="56"/>
      <c r="D2" s="56"/>
      <c r="E2" s="56"/>
    </row>
    <row r="3" spans="1:5">
      <c r="A3" s="50"/>
      <c r="B3" s="51"/>
    </row>
    <row r="4" spans="1:5" ht="24" customHeight="1">
      <c r="A4" s="52">
        <v>1</v>
      </c>
      <c r="B4" s="53" t="s">
        <v>624</v>
      </c>
    </row>
    <row r="5" spans="1:5" ht="24" customHeight="1">
      <c r="A5" s="52">
        <v>2</v>
      </c>
      <c r="B5" s="53" t="s">
        <v>625</v>
      </c>
    </row>
    <row r="6" spans="1:5" ht="24" customHeight="1">
      <c r="A6" s="52">
        <v>3</v>
      </c>
      <c r="B6" s="54" t="s">
        <v>649</v>
      </c>
    </row>
    <row r="7" spans="1:5" ht="24" customHeight="1">
      <c r="A7" s="52">
        <v>4</v>
      </c>
      <c r="B7" s="54" t="s">
        <v>626</v>
      </c>
    </row>
    <row r="8" spans="1:5" ht="24" customHeight="1">
      <c r="A8" s="52">
        <v>5</v>
      </c>
      <c r="B8" s="54" t="s">
        <v>627</v>
      </c>
    </row>
    <row r="9" spans="1:5" ht="24" customHeight="1">
      <c r="A9" s="52">
        <v>6</v>
      </c>
      <c r="B9" s="54" t="s">
        <v>650</v>
      </c>
    </row>
    <row r="10" spans="1:5" ht="24" customHeight="1">
      <c r="A10" s="52">
        <v>7</v>
      </c>
      <c r="B10" s="54" t="s">
        <v>628</v>
      </c>
    </row>
    <row r="11" spans="1:5" ht="24" customHeight="1">
      <c r="A11" s="52">
        <v>8</v>
      </c>
      <c r="B11" s="54" t="s">
        <v>629</v>
      </c>
    </row>
    <row r="12" spans="1:5" ht="24" customHeight="1">
      <c r="A12" s="52">
        <v>9</v>
      </c>
      <c r="B12" s="54" t="s">
        <v>652</v>
      </c>
    </row>
    <row r="13" spans="1:5" ht="24" customHeight="1">
      <c r="A13" s="52">
        <v>10</v>
      </c>
      <c r="B13" s="54" t="s">
        <v>651</v>
      </c>
    </row>
    <row r="14" spans="1:5" ht="24" customHeight="1">
      <c r="A14" s="52">
        <v>11</v>
      </c>
      <c r="B14" s="54" t="s">
        <v>653</v>
      </c>
    </row>
    <row r="15" spans="1:5" ht="24" customHeight="1">
      <c r="A15" s="52">
        <v>12</v>
      </c>
      <c r="B15" s="54" t="s">
        <v>654</v>
      </c>
    </row>
    <row r="16" spans="1:5" ht="24" customHeight="1">
      <c r="A16" s="52">
        <v>13</v>
      </c>
      <c r="B16" s="54" t="s">
        <v>655</v>
      </c>
    </row>
    <row r="17" spans="1:2" ht="24" customHeight="1">
      <c r="A17" s="52">
        <v>14</v>
      </c>
      <c r="B17" s="54" t="s">
        <v>656</v>
      </c>
    </row>
    <row r="18" spans="1:2" ht="24" customHeight="1">
      <c r="A18" s="52">
        <v>15</v>
      </c>
      <c r="B18" s="54" t="s">
        <v>657</v>
      </c>
    </row>
    <row r="19" spans="1:2" ht="24" customHeight="1">
      <c r="A19" s="52">
        <v>16</v>
      </c>
      <c r="B19" s="54" t="s">
        <v>658</v>
      </c>
    </row>
    <row r="20" spans="1:2" ht="24" customHeight="1">
      <c r="A20" s="52">
        <v>17</v>
      </c>
      <c r="B20" s="54" t="s">
        <v>659</v>
      </c>
    </row>
    <row r="21" spans="1:2" ht="24" customHeight="1">
      <c r="A21" s="52">
        <v>18</v>
      </c>
      <c r="B21" s="54" t="s">
        <v>660</v>
      </c>
    </row>
    <row r="22" spans="1:2" ht="24" customHeight="1">
      <c r="A22" s="52">
        <v>19</v>
      </c>
      <c r="B22" s="54" t="s">
        <v>689</v>
      </c>
    </row>
    <row r="23" spans="1:2" ht="24" customHeight="1">
      <c r="A23" s="52">
        <v>20</v>
      </c>
      <c r="B23" s="54" t="s">
        <v>690</v>
      </c>
    </row>
    <row r="24" spans="1:2" ht="22.5" customHeight="1">
      <c r="A24" s="52">
        <v>21</v>
      </c>
      <c r="B24" s="54" t="s">
        <v>630</v>
      </c>
    </row>
    <row r="25" spans="1:2" ht="24" customHeight="1"/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5"/>
  <sheetViews>
    <sheetView workbookViewId="0"/>
  </sheetViews>
  <sheetFormatPr defaultRowHeight="14.25"/>
  <cols>
    <col min="1" max="1" width="26.5" style="4" customWidth="1"/>
    <col min="2" max="6" width="10.875" style="4" customWidth="1"/>
    <col min="7" max="16384" width="9" style="4"/>
  </cols>
  <sheetData>
    <row r="1" spans="1:5" ht="21" customHeight="1">
      <c r="A1" s="67" t="s">
        <v>670</v>
      </c>
    </row>
    <row r="2" spans="1:5" ht="18.75">
      <c r="A2" s="84" t="s">
        <v>638</v>
      </c>
      <c r="B2" s="84"/>
      <c r="C2" s="84"/>
      <c r="D2" s="84"/>
      <c r="E2" s="84"/>
    </row>
    <row r="3" spans="1:5">
      <c r="B3" s="5"/>
      <c r="E3" s="5" t="s">
        <v>633</v>
      </c>
    </row>
    <row r="4" spans="1:5" ht="27.75" customHeight="1">
      <c r="A4" s="12" t="s">
        <v>0</v>
      </c>
      <c r="B4" s="12" t="s">
        <v>634</v>
      </c>
      <c r="C4" s="12" t="s">
        <v>635</v>
      </c>
      <c r="D4" s="12" t="s">
        <v>636</v>
      </c>
      <c r="E4" s="12" t="s">
        <v>637</v>
      </c>
    </row>
    <row r="5" spans="1:5">
      <c r="A5" s="6" t="s">
        <v>1</v>
      </c>
      <c r="B5" s="1">
        <f>SUM(B6:B17)</f>
        <v>140030</v>
      </c>
      <c r="C5" s="1">
        <f>SUM(C6:C17)</f>
        <v>159454</v>
      </c>
      <c r="D5" s="1">
        <f>B5-C5</f>
        <v>-19424</v>
      </c>
      <c r="E5" s="42">
        <f>B5/C5*100-100</f>
        <v>-12.181569606281442</v>
      </c>
    </row>
    <row r="6" spans="1:5">
      <c r="A6" s="6" t="s">
        <v>2</v>
      </c>
      <c r="B6" s="1">
        <v>9367</v>
      </c>
      <c r="C6" s="1">
        <v>1291</v>
      </c>
      <c r="D6" s="1">
        <f t="shared" ref="D6:D23" si="0">B6-C6</f>
        <v>8076</v>
      </c>
      <c r="E6" s="42">
        <f t="shared" ref="E6:E23" si="1">B6/C6*100-100</f>
        <v>625.56158017041059</v>
      </c>
    </row>
    <row r="7" spans="1:5">
      <c r="A7" s="6" t="s">
        <v>3</v>
      </c>
      <c r="B7" s="1">
        <v>31852</v>
      </c>
      <c r="C7" s="1">
        <v>59091</v>
      </c>
      <c r="D7" s="1">
        <f t="shared" si="0"/>
        <v>-27239</v>
      </c>
      <c r="E7" s="42">
        <f t="shared" si="1"/>
        <v>-46.096698312771821</v>
      </c>
    </row>
    <row r="8" spans="1:5">
      <c r="A8" s="6" t="s">
        <v>4</v>
      </c>
      <c r="B8" s="1">
        <v>16592</v>
      </c>
      <c r="C8" s="1">
        <v>10556</v>
      </c>
      <c r="D8" s="1">
        <f t="shared" si="0"/>
        <v>6036</v>
      </c>
      <c r="E8" s="42">
        <f t="shared" si="1"/>
        <v>57.180750284198552</v>
      </c>
    </row>
    <row r="9" spans="1:5">
      <c r="A9" s="6" t="s">
        <v>6</v>
      </c>
      <c r="B9" s="1">
        <v>2608</v>
      </c>
      <c r="C9" s="1">
        <v>2013</v>
      </c>
      <c r="D9" s="1">
        <f t="shared" si="0"/>
        <v>595</v>
      </c>
      <c r="E9" s="42">
        <f t="shared" si="1"/>
        <v>29.557873820168908</v>
      </c>
    </row>
    <row r="10" spans="1:5">
      <c r="A10" s="6" t="s">
        <v>8</v>
      </c>
      <c r="B10" s="1">
        <v>5213</v>
      </c>
      <c r="C10" s="1">
        <v>4363</v>
      </c>
      <c r="D10" s="1">
        <f t="shared" si="0"/>
        <v>850</v>
      </c>
      <c r="E10" s="42">
        <f t="shared" si="1"/>
        <v>19.482007792803117</v>
      </c>
    </row>
    <row r="11" spans="1:5">
      <c r="A11" s="6" t="s">
        <v>9</v>
      </c>
      <c r="B11" s="1">
        <v>6185</v>
      </c>
      <c r="C11" s="1">
        <v>5443</v>
      </c>
      <c r="D11" s="1">
        <f t="shared" si="0"/>
        <v>742</v>
      </c>
      <c r="E11" s="42">
        <f t="shared" si="1"/>
        <v>13.632188131545092</v>
      </c>
    </row>
    <row r="12" spans="1:5">
      <c r="A12" s="6" t="s">
        <v>10</v>
      </c>
      <c r="B12" s="1">
        <v>1417</v>
      </c>
      <c r="C12" s="1">
        <v>1246</v>
      </c>
      <c r="D12" s="1">
        <f t="shared" si="0"/>
        <v>171</v>
      </c>
      <c r="E12" s="42">
        <f t="shared" si="1"/>
        <v>13.723916532905307</v>
      </c>
    </row>
    <row r="13" spans="1:5">
      <c r="A13" s="6" t="s">
        <v>11</v>
      </c>
      <c r="B13" s="1">
        <v>3205</v>
      </c>
      <c r="C13" s="1">
        <v>3708</v>
      </c>
      <c r="D13" s="1">
        <f t="shared" si="0"/>
        <v>-503</v>
      </c>
      <c r="E13" s="42">
        <f t="shared" si="1"/>
        <v>-13.565264293419631</v>
      </c>
    </row>
    <row r="14" spans="1:5">
      <c r="A14" s="6" t="s">
        <v>12</v>
      </c>
      <c r="B14" s="1">
        <v>13930</v>
      </c>
      <c r="C14" s="1">
        <v>24439</v>
      </c>
      <c r="D14" s="1">
        <f t="shared" si="0"/>
        <v>-10509</v>
      </c>
      <c r="E14" s="42">
        <f t="shared" si="1"/>
        <v>-43.000941118703707</v>
      </c>
    </row>
    <row r="15" spans="1:5">
      <c r="A15" s="6" t="s">
        <v>13</v>
      </c>
      <c r="B15" s="1"/>
      <c r="C15" s="1"/>
      <c r="D15" s="1"/>
      <c r="E15" s="42"/>
    </row>
    <row r="16" spans="1:5">
      <c r="A16" s="6" t="s">
        <v>14</v>
      </c>
      <c r="B16" s="1"/>
      <c r="C16" s="1">
        <v>2924</v>
      </c>
      <c r="D16" s="1">
        <f t="shared" si="0"/>
        <v>-2924</v>
      </c>
      <c r="E16" s="42">
        <f t="shared" si="1"/>
        <v>-100</v>
      </c>
    </row>
    <row r="17" spans="1:5">
      <c r="A17" s="6" t="s">
        <v>15</v>
      </c>
      <c r="B17" s="1">
        <v>49661</v>
      </c>
      <c r="C17" s="1">
        <v>44380</v>
      </c>
      <c r="D17" s="1">
        <f t="shared" si="0"/>
        <v>5281</v>
      </c>
      <c r="E17" s="42">
        <f t="shared" si="1"/>
        <v>11.899504281207768</v>
      </c>
    </row>
    <row r="18" spans="1:5">
      <c r="A18" s="6" t="s">
        <v>18</v>
      </c>
      <c r="B18" s="1">
        <f>SUM(B19:B22)</f>
        <v>79887</v>
      </c>
      <c r="C18" s="1">
        <f>SUM(C19:C22)</f>
        <v>104121</v>
      </c>
      <c r="D18" s="1">
        <f t="shared" si="0"/>
        <v>-24234</v>
      </c>
      <c r="E18" s="42">
        <f t="shared" si="1"/>
        <v>-23.274843691474345</v>
      </c>
    </row>
    <row r="19" spans="1:5">
      <c r="A19" s="6" t="s">
        <v>19</v>
      </c>
      <c r="B19" s="1">
        <v>4935</v>
      </c>
      <c r="C19" s="1">
        <v>825</v>
      </c>
      <c r="D19" s="1">
        <f t="shared" si="0"/>
        <v>4110</v>
      </c>
      <c r="E19" s="42">
        <f t="shared" si="1"/>
        <v>498.18181818181813</v>
      </c>
    </row>
    <row r="20" spans="1:5">
      <c r="A20" s="6" t="s">
        <v>20</v>
      </c>
      <c r="B20" s="1">
        <v>9053</v>
      </c>
      <c r="C20" s="1">
        <v>13585</v>
      </c>
      <c r="D20" s="1">
        <f t="shared" si="0"/>
        <v>-4532</v>
      </c>
      <c r="E20" s="42">
        <f t="shared" si="1"/>
        <v>-33.360323886639677</v>
      </c>
    </row>
    <row r="21" spans="1:5">
      <c r="A21" s="6" t="s">
        <v>21</v>
      </c>
      <c r="B21" s="1">
        <v>3819</v>
      </c>
      <c r="C21" s="1">
        <v>2377</v>
      </c>
      <c r="D21" s="1">
        <f t="shared" si="0"/>
        <v>1442</v>
      </c>
      <c r="E21" s="42">
        <f t="shared" si="1"/>
        <v>60.664703407656702</v>
      </c>
    </row>
    <row r="22" spans="1:5">
      <c r="A22" s="6" t="s">
        <v>23</v>
      </c>
      <c r="B22" s="1">
        <v>62080</v>
      </c>
      <c r="C22" s="1">
        <v>87334</v>
      </c>
      <c r="D22" s="1">
        <f t="shared" si="0"/>
        <v>-25254</v>
      </c>
      <c r="E22" s="42">
        <f t="shared" si="1"/>
        <v>-28.916573155930109</v>
      </c>
    </row>
    <row r="23" spans="1:5">
      <c r="A23" s="2" t="s">
        <v>25</v>
      </c>
      <c r="B23" s="1">
        <f>B5+B18</f>
        <v>219917</v>
      </c>
      <c r="C23" s="1">
        <f>C5+C18</f>
        <v>263575</v>
      </c>
      <c r="D23" s="1">
        <f t="shared" si="0"/>
        <v>-43658</v>
      </c>
      <c r="E23" s="42">
        <f t="shared" si="1"/>
        <v>-16.563786398558292</v>
      </c>
    </row>
    <row r="24" spans="1:5">
      <c r="A24" s="11"/>
      <c r="B24" s="10"/>
    </row>
    <row r="25" spans="1:5">
      <c r="A25" s="11"/>
      <c r="B25" s="11"/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4"/>
  <sheetViews>
    <sheetView showZeros="0" workbookViewId="0"/>
  </sheetViews>
  <sheetFormatPr defaultRowHeight="14.25"/>
  <cols>
    <col min="1" max="1" width="18.625" style="4" customWidth="1"/>
    <col min="2" max="7" width="10.125" style="4" customWidth="1"/>
    <col min="8" max="16384" width="9" style="4"/>
  </cols>
  <sheetData>
    <row r="1" spans="1:7" ht="22.5" customHeight="1">
      <c r="A1" s="67" t="s">
        <v>671</v>
      </c>
    </row>
    <row r="2" spans="1:7" ht="31.5" customHeight="1">
      <c r="A2" s="87" t="s">
        <v>651</v>
      </c>
      <c r="B2" s="87"/>
      <c r="C2" s="87"/>
      <c r="D2" s="87"/>
      <c r="E2" s="87"/>
      <c r="F2" s="87"/>
      <c r="G2" s="87"/>
    </row>
    <row r="3" spans="1:7" ht="18.75" customHeight="1">
      <c r="F3" s="5"/>
      <c r="G3" s="5" t="s">
        <v>633</v>
      </c>
    </row>
    <row r="4" spans="1:7" ht="26.1" customHeight="1">
      <c r="A4" s="12" t="s">
        <v>0</v>
      </c>
      <c r="B4" s="13" t="s">
        <v>639</v>
      </c>
      <c r="C4" s="13" t="s">
        <v>640</v>
      </c>
      <c r="D4" s="58" t="s">
        <v>641</v>
      </c>
      <c r="E4" s="13" t="s">
        <v>642</v>
      </c>
      <c r="F4" s="13" t="s">
        <v>643</v>
      </c>
      <c r="G4" s="13" t="s">
        <v>644</v>
      </c>
    </row>
    <row r="5" spans="1:7" ht="26.1" customHeight="1">
      <c r="A5" s="59" t="s">
        <v>47</v>
      </c>
      <c r="B5" s="1">
        <v>29568</v>
      </c>
      <c r="C5" s="60">
        <f>D5-B5</f>
        <v>4141</v>
      </c>
      <c r="D5" s="1">
        <f>E5+F5</f>
        <v>33709</v>
      </c>
      <c r="E5" s="1">
        <v>28036</v>
      </c>
      <c r="F5" s="61">
        <v>5673</v>
      </c>
      <c r="G5" s="62">
        <f>E5/D5*100</f>
        <v>83.170666587558216</v>
      </c>
    </row>
    <row r="6" spans="1:7" ht="26.1" customHeight="1">
      <c r="A6" s="59" t="s">
        <v>113</v>
      </c>
      <c r="B6" s="1">
        <v>243</v>
      </c>
      <c r="C6" s="60">
        <f t="shared" ref="C6:C23" si="0">D6-B6</f>
        <v>220</v>
      </c>
      <c r="D6" s="1">
        <f t="shared" ref="D6:D23" si="1">E6+F6</f>
        <v>463</v>
      </c>
      <c r="E6" s="1">
        <v>463</v>
      </c>
      <c r="F6" s="61">
        <v>0</v>
      </c>
      <c r="G6" s="62">
        <f t="shared" ref="G6:G24" si="2">E6/D6*100</f>
        <v>100</v>
      </c>
    </row>
    <row r="7" spans="1:7" ht="26.1" customHeight="1">
      <c r="A7" s="59" t="s">
        <v>114</v>
      </c>
      <c r="B7" s="1">
        <v>6887</v>
      </c>
      <c r="C7" s="60">
        <f t="shared" si="0"/>
        <v>4842</v>
      </c>
      <c r="D7" s="1">
        <f t="shared" si="1"/>
        <v>11729</v>
      </c>
      <c r="E7" s="1">
        <v>11635</v>
      </c>
      <c r="F7" s="61">
        <v>94</v>
      </c>
      <c r="G7" s="62">
        <f t="shared" si="2"/>
        <v>99.198567652826327</v>
      </c>
    </row>
    <row r="8" spans="1:7" ht="26.1" customHeight="1">
      <c r="A8" s="59" t="s">
        <v>121</v>
      </c>
      <c r="B8" s="1">
        <v>75785</v>
      </c>
      <c r="C8" s="60">
        <f t="shared" si="0"/>
        <v>1860</v>
      </c>
      <c r="D8" s="1">
        <f t="shared" si="1"/>
        <v>77645</v>
      </c>
      <c r="E8" s="1">
        <v>75697</v>
      </c>
      <c r="F8" s="61">
        <v>1948</v>
      </c>
      <c r="G8" s="62">
        <f t="shared" si="2"/>
        <v>97.491145598557537</v>
      </c>
    </row>
    <row r="9" spans="1:7" ht="26.1" customHeight="1">
      <c r="A9" s="59" t="s">
        <v>141</v>
      </c>
      <c r="B9" s="1">
        <v>47277</v>
      </c>
      <c r="C9" s="60">
        <f t="shared" si="0"/>
        <v>28421</v>
      </c>
      <c r="D9" s="1">
        <f t="shared" si="1"/>
        <v>75698</v>
      </c>
      <c r="E9" s="1">
        <v>69697</v>
      </c>
      <c r="F9" s="61">
        <v>6001</v>
      </c>
      <c r="G9" s="62">
        <f t="shared" si="2"/>
        <v>92.072445771354595</v>
      </c>
    </row>
    <row r="10" spans="1:7" ht="26.1" customHeight="1">
      <c r="A10" s="59" t="s">
        <v>27</v>
      </c>
      <c r="B10" s="1">
        <v>1699</v>
      </c>
      <c r="C10" s="60">
        <f t="shared" si="0"/>
        <v>741</v>
      </c>
      <c r="D10" s="1">
        <f t="shared" si="1"/>
        <v>2440</v>
      </c>
      <c r="E10" s="1">
        <v>2201</v>
      </c>
      <c r="F10" s="61">
        <v>239</v>
      </c>
      <c r="G10" s="62">
        <f t="shared" si="2"/>
        <v>90.204918032786878</v>
      </c>
    </row>
    <row r="11" spans="1:7" ht="26.1" customHeight="1">
      <c r="A11" s="59" t="s">
        <v>28</v>
      </c>
      <c r="B11" s="1">
        <v>19349</v>
      </c>
      <c r="C11" s="60">
        <f t="shared" si="0"/>
        <v>17904</v>
      </c>
      <c r="D11" s="1">
        <f t="shared" si="1"/>
        <v>37253</v>
      </c>
      <c r="E11" s="1">
        <v>31027</v>
      </c>
      <c r="F11" s="61">
        <v>6226</v>
      </c>
      <c r="G11" s="62">
        <f t="shared" si="2"/>
        <v>83.287252033393287</v>
      </c>
    </row>
    <row r="12" spans="1:7" ht="26.1" customHeight="1">
      <c r="A12" s="59" t="s">
        <v>220</v>
      </c>
      <c r="B12" s="1">
        <v>17817.12</v>
      </c>
      <c r="C12" s="60">
        <f t="shared" si="0"/>
        <v>-2339.119999999999</v>
      </c>
      <c r="D12" s="1">
        <f t="shared" si="1"/>
        <v>15478</v>
      </c>
      <c r="E12" s="1">
        <v>13618</v>
      </c>
      <c r="F12" s="61">
        <v>1860</v>
      </c>
      <c r="G12" s="62">
        <f t="shared" si="2"/>
        <v>87.982943532756181</v>
      </c>
    </row>
    <row r="13" spans="1:7" ht="26.1" customHeight="1">
      <c r="A13" s="59" t="s">
        <v>29</v>
      </c>
      <c r="B13" s="1">
        <v>2621</v>
      </c>
      <c r="C13" s="60">
        <f t="shared" si="0"/>
        <v>9143</v>
      </c>
      <c r="D13" s="1">
        <f t="shared" si="1"/>
        <v>11764</v>
      </c>
      <c r="E13" s="1">
        <v>9780</v>
      </c>
      <c r="F13" s="61">
        <v>1984</v>
      </c>
      <c r="G13" s="62">
        <f t="shared" si="2"/>
        <v>83.134988099285962</v>
      </c>
    </row>
    <row r="14" spans="1:7" ht="26.1" customHeight="1">
      <c r="A14" s="59" t="s">
        <v>30</v>
      </c>
      <c r="B14" s="1">
        <v>30557.7</v>
      </c>
      <c r="C14" s="60">
        <f t="shared" si="0"/>
        <v>50845.3</v>
      </c>
      <c r="D14" s="1">
        <f t="shared" si="1"/>
        <v>81403</v>
      </c>
      <c r="E14" s="1">
        <v>78141</v>
      </c>
      <c r="F14" s="61">
        <v>3262</v>
      </c>
      <c r="G14" s="62">
        <f t="shared" si="2"/>
        <v>95.992776678992172</v>
      </c>
    </row>
    <row r="15" spans="1:7" ht="26.1" customHeight="1">
      <c r="A15" s="59" t="s">
        <v>31</v>
      </c>
      <c r="B15" s="1">
        <v>4568</v>
      </c>
      <c r="C15" s="60">
        <f t="shared" si="0"/>
        <v>14825</v>
      </c>
      <c r="D15" s="1">
        <f t="shared" si="1"/>
        <v>19393</v>
      </c>
      <c r="E15" s="1">
        <v>15333</v>
      </c>
      <c r="F15" s="61">
        <v>4060</v>
      </c>
      <c r="G15" s="62">
        <f t="shared" si="2"/>
        <v>79.0646109420925</v>
      </c>
    </row>
    <row r="16" spans="1:7" ht="26.1" customHeight="1">
      <c r="A16" s="59" t="s">
        <v>32</v>
      </c>
      <c r="B16" s="1">
        <v>3500</v>
      </c>
      <c r="C16" s="60">
        <f t="shared" si="0"/>
        <v>-2305</v>
      </c>
      <c r="D16" s="1">
        <f t="shared" si="1"/>
        <v>1195</v>
      </c>
      <c r="E16" s="1">
        <v>967</v>
      </c>
      <c r="F16" s="61">
        <v>228</v>
      </c>
      <c r="G16" s="62">
        <f t="shared" si="2"/>
        <v>80.920502092050199</v>
      </c>
    </row>
    <row r="17" spans="1:7" ht="26.1" customHeight="1">
      <c r="A17" s="59" t="s">
        <v>33</v>
      </c>
      <c r="B17" s="1">
        <v>81378</v>
      </c>
      <c r="C17" s="60">
        <f t="shared" si="0"/>
        <v>-75076</v>
      </c>
      <c r="D17" s="1">
        <f t="shared" si="1"/>
        <v>6302</v>
      </c>
      <c r="E17" s="1">
        <v>3388</v>
      </c>
      <c r="F17" s="61">
        <v>2914</v>
      </c>
      <c r="G17" s="62">
        <f t="shared" si="2"/>
        <v>53.760710885433191</v>
      </c>
    </row>
    <row r="18" spans="1:7" ht="26.1" customHeight="1">
      <c r="A18" s="59" t="s">
        <v>34</v>
      </c>
      <c r="B18" s="1"/>
      <c r="C18" s="60">
        <f t="shared" si="0"/>
        <v>15832</v>
      </c>
      <c r="D18" s="1">
        <f t="shared" si="1"/>
        <v>15832</v>
      </c>
      <c r="E18" s="1">
        <v>13859</v>
      </c>
      <c r="F18" s="61">
        <v>1973</v>
      </c>
      <c r="G18" s="62">
        <f t="shared" si="2"/>
        <v>87.537897928246593</v>
      </c>
    </row>
    <row r="19" spans="1:7" ht="26.1" customHeight="1">
      <c r="A19" s="59" t="s">
        <v>346</v>
      </c>
      <c r="B19" s="1"/>
      <c r="C19" s="60">
        <f t="shared" si="0"/>
        <v>261</v>
      </c>
      <c r="D19" s="1">
        <f t="shared" si="1"/>
        <v>261</v>
      </c>
      <c r="E19" s="1">
        <v>261</v>
      </c>
      <c r="F19" s="61">
        <v>0</v>
      </c>
      <c r="G19" s="62">
        <f t="shared" si="2"/>
        <v>100</v>
      </c>
    </row>
    <row r="20" spans="1:7" ht="26.1" customHeight="1">
      <c r="A20" s="59" t="s">
        <v>349</v>
      </c>
      <c r="B20" s="1">
        <v>2292</v>
      </c>
      <c r="C20" s="60">
        <f t="shared" si="0"/>
        <v>0</v>
      </c>
      <c r="D20" s="1">
        <f t="shared" si="1"/>
        <v>2292</v>
      </c>
      <c r="E20" s="1">
        <v>2292</v>
      </c>
      <c r="F20" s="61">
        <v>0</v>
      </c>
      <c r="G20" s="62">
        <f t="shared" si="2"/>
        <v>100</v>
      </c>
    </row>
    <row r="21" spans="1:7" ht="26.1" customHeight="1">
      <c r="A21" s="59" t="s">
        <v>351</v>
      </c>
      <c r="B21" s="1">
        <v>4187</v>
      </c>
      <c r="C21" s="60">
        <f t="shared" si="0"/>
        <v>1526</v>
      </c>
      <c r="D21" s="1">
        <f t="shared" si="1"/>
        <v>5713</v>
      </c>
      <c r="E21" s="1">
        <v>5713</v>
      </c>
      <c r="F21" s="61">
        <v>0</v>
      </c>
      <c r="G21" s="62">
        <f t="shared" si="2"/>
        <v>100</v>
      </c>
    </row>
    <row r="22" spans="1:7" ht="26.1" customHeight="1">
      <c r="A22" s="59" t="s">
        <v>356</v>
      </c>
      <c r="B22" s="1">
        <f>2500+4000</f>
        <v>6500</v>
      </c>
      <c r="C22" s="60">
        <f t="shared" si="0"/>
        <v>-6490</v>
      </c>
      <c r="D22" s="1">
        <f t="shared" si="1"/>
        <v>10</v>
      </c>
      <c r="E22" s="1">
        <v>10</v>
      </c>
      <c r="F22" s="61"/>
      <c r="G22" s="62">
        <f t="shared" si="2"/>
        <v>100</v>
      </c>
    </row>
    <row r="23" spans="1:7" ht="26.1" customHeight="1">
      <c r="A23" s="59" t="s">
        <v>39</v>
      </c>
      <c r="B23" s="1"/>
      <c r="C23" s="60">
        <f t="shared" si="0"/>
        <v>3053</v>
      </c>
      <c r="D23" s="1">
        <f t="shared" si="1"/>
        <v>3053</v>
      </c>
      <c r="E23" s="1">
        <v>3053</v>
      </c>
      <c r="F23" s="61"/>
      <c r="G23" s="62">
        <f t="shared" si="2"/>
        <v>100</v>
      </c>
    </row>
    <row r="24" spans="1:7" ht="26.1" customHeight="1">
      <c r="A24" s="63" t="s">
        <v>645</v>
      </c>
      <c r="B24" s="1">
        <f>SUM(B5:B23)</f>
        <v>334228.82</v>
      </c>
      <c r="C24" s="1">
        <f>SUM(C5:C23)</f>
        <v>67404.180000000008</v>
      </c>
      <c r="D24" s="1">
        <f>SUM(D5:D23)</f>
        <v>401633</v>
      </c>
      <c r="E24" s="1">
        <f>SUM(E5:E23)</f>
        <v>365171</v>
      </c>
      <c r="F24" s="61">
        <f>SUM(F5:F23)</f>
        <v>36462</v>
      </c>
      <c r="G24" s="62">
        <f t="shared" si="2"/>
        <v>90.9215627201948</v>
      </c>
    </row>
  </sheetData>
  <mergeCells count="1">
    <mergeCell ref="A2:G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377"/>
  <sheetViews>
    <sheetView topLeftCell="A133" workbookViewId="0">
      <selection activeCell="F261" sqref="F261"/>
    </sheetView>
  </sheetViews>
  <sheetFormatPr defaultRowHeight="14.25"/>
  <cols>
    <col min="1" max="1" width="11.875" style="4" customWidth="1"/>
    <col min="2" max="2" width="38.75" style="4" bestFit="1" customWidth="1"/>
    <col min="3" max="3" width="20.375" style="4" customWidth="1"/>
    <col min="4" max="16384" width="9" style="4"/>
  </cols>
  <sheetData>
    <row r="1" spans="1:3" ht="24" customHeight="1">
      <c r="A1" s="67" t="s">
        <v>672</v>
      </c>
    </row>
    <row r="2" spans="1:3" ht="18.75">
      <c r="A2" s="84" t="s">
        <v>578</v>
      </c>
      <c r="B2" s="84"/>
      <c r="C2" s="84"/>
    </row>
    <row r="3" spans="1:3">
      <c r="C3" s="5" t="s">
        <v>26</v>
      </c>
    </row>
    <row r="4" spans="1:3" ht="26.25" customHeight="1">
      <c r="A4" s="12" t="s">
        <v>45</v>
      </c>
      <c r="B4" s="12" t="s">
        <v>0</v>
      </c>
      <c r="C4" s="13" t="s">
        <v>373</v>
      </c>
    </row>
    <row r="5" spans="1:3">
      <c r="A5" s="12"/>
      <c r="B5" s="14" t="s">
        <v>46</v>
      </c>
      <c r="C5" s="1">
        <v>365171</v>
      </c>
    </row>
    <row r="6" spans="1:3">
      <c r="A6" s="24">
        <v>201</v>
      </c>
      <c r="B6" s="25" t="s">
        <v>47</v>
      </c>
      <c r="C6" s="1">
        <v>28036</v>
      </c>
    </row>
    <row r="7" spans="1:3">
      <c r="A7" s="24">
        <v>20101</v>
      </c>
      <c r="B7" s="25" t="s">
        <v>48</v>
      </c>
      <c r="C7" s="1">
        <v>1138</v>
      </c>
    </row>
    <row r="8" spans="1:3">
      <c r="A8" s="24">
        <v>2010101</v>
      </c>
      <c r="B8" s="24" t="s">
        <v>49</v>
      </c>
      <c r="C8" s="1">
        <v>484</v>
      </c>
    </row>
    <row r="9" spans="1:3">
      <c r="A9" s="24">
        <v>2010102</v>
      </c>
      <c r="B9" s="24" t="s">
        <v>50</v>
      </c>
      <c r="C9" s="1">
        <v>133</v>
      </c>
    </row>
    <row r="10" spans="1:3">
      <c r="A10" s="24">
        <v>2010104</v>
      </c>
      <c r="B10" s="24" t="s">
        <v>52</v>
      </c>
      <c r="C10" s="1">
        <v>60</v>
      </c>
    </row>
    <row r="11" spans="1:3">
      <c r="A11" s="24">
        <v>2010108</v>
      </c>
      <c r="B11" s="24" t="s">
        <v>53</v>
      </c>
      <c r="C11" s="1">
        <v>94</v>
      </c>
    </row>
    <row r="12" spans="1:3">
      <c r="A12" s="24">
        <v>2010199</v>
      </c>
      <c r="B12" s="24" t="s">
        <v>55</v>
      </c>
      <c r="C12" s="1">
        <v>368</v>
      </c>
    </row>
    <row r="13" spans="1:3">
      <c r="A13" s="24">
        <v>20102</v>
      </c>
      <c r="B13" s="25" t="s">
        <v>56</v>
      </c>
      <c r="C13" s="1">
        <v>573</v>
      </c>
    </row>
    <row r="14" spans="1:3">
      <c r="A14" s="24">
        <v>2010201</v>
      </c>
      <c r="B14" s="24" t="s">
        <v>49</v>
      </c>
      <c r="C14" s="1">
        <v>361</v>
      </c>
    </row>
    <row r="15" spans="1:3">
      <c r="A15" s="24">
        <v>2010202</v>
      </c>
      <c r="B15" s="24" t="s">
        <v>50</v>
      </c>
      <c r="C15" s="1">
        <v>27</v>
      </c>
    </row>
    <row r="16" spans="1:3">
      <c r="A16" s="24">
        <v>2010206</v>
      </c>
      <c r="B16" s="24" t="s">
        <v>57</v>
      </c>
      <c r="C16" s="1">
        <v>175</v>
      </c>
    </row>
    <row r="17" spans="1:3">
      <c r="A17" s="24">
        <v>2010299</v>
      </c>
      <c r="B17" s="24" t="s">
        <v>58</v>
      </c>
      <c r="C17" s="1">
        <v>10</v>
      </c>
    </row>
    <row r="18" spans="1:3">
      <c r="A18" s="24">
        <v>20103</v>
      </c>
      <c r="B18" s="25" t="s">
        <v>59</v>
      </c>
      <c r="C18" s="1">
        <v>5229</v>
      </c>
    </row>
    <row r="19" spans="1:3">
      <c r="A19" s="24">
        <v>2010301</v>
      </c>
      <c r="B19" s="24" t="s">
        <v>49</v>
      </c>
      <c r="C19" s="1">
        <v>835</v>
      </c>
    </row>
    <row r="20" spans="1:3">
      <c r="A20" s="24">
        <v>2010302</v>
      </c>
      <c r="B20" s="24" t="s">
        <v>50</v>
      </c>
      <c r="C20" s="1">
        <v>9</v>
      </c>
    </row>
    <row r="21" spans="1:3">
      <c r="A21" s="24">
        <v>2010303</v>
      </c>
      <c r="B21" s="24" t="s">
        <v>51</v>
      </c>
      <c r="C21" s="1">
        <v>253</v>
      </c>
    </row>
    <row r="22" spans="1:3">
      <c r="A22" s="24">
        <v>2010305</v>
      </c>
      <c r="B22" s="24" t="s">
        <v>60</v>
      </c>
      <c r="C22" s="1">
        <v>2591</v>
      </c>
    </row>
    <row r="23" spans="1:3">
      <c r="A23" s="24">
        <v>2010306</v>
      </c>
      <c r="B23" s="24" t="s">
        <v>61</v>
      </c>
      <c r="C23" s="1">
        <v>100</v>
      </c>
    </row>
    <row r="24" spans="1:3">
      <c r="A24" s="24">
        <v>2010350</v>
      </c>
      <c r="B24" s="24" t="s">
        <v>54</v>
      </c>
      <c r="C24" s="1">
        <v>1029</v>
      </c>
    </row>
    <row r="25" spans="1:3">
      <c r="A25" s="24">
        <v>2010399</v>
      </c>
      <c r="B25" s="24" t="s">
        <v>62</v>
      </c>
      <c r="C25" s="1">
        <v>411</v>
      </c>
    </row>
    <row r="26" spans="1:3">
      <c r="A26" s="24">
        <v>20104</v>
      </c>
      <c r="B26" s="25" t="s">
        <v>63</v>
      </c>
      <c r="C26" s="1">
        <v>1320</v>
      </c>
    </row>
    <row r="27" spans="1:3">
      <c r="A27" s="24">
        <v>2010401</v>
      </c>
      <c r="B27" s="24" t="s">
        <v>49</v>
      </c>
      <c r="C27" s="1">
        <v>921</v>
      </c>
    </row>
    <row r="28" spans="1:3">
      <c r="A28" s="24">
        <v>2010406</v>
      </c>
      <c r="B28" s="24" t="s">
        <v>64</v>
      </c>
      <c r="C28" s="1">
        <v>15</v>
      </c>
    </row>
    <row r="29" spans="1:3">
      <c r="A29" s="24">
        <v>2010408</v>
      </c>
      <c r="B29" s="24" t="s">
        <v>65</v>
      </c>
      <c r="C29" s="1">
        <v>3</v>
      </c>
    </row>
    <row r="30" spans="1:3">
      <c r="A30" s="24">
        <v>2010450</v>
      </c>
      <c r="B30" s="24" t="s">
        <v>54</v>
      </c>
      <c r="C30" s="1">
        <v>14</v>
      </c>
    </row>
    <row r="31" spans="1:3">
      <c r="A31" s="24">
        <v>2010499</v>
      </c>
      <c r="B31" s="24" t="s">
        <v>66</v>
      </c>
      <c r="C31" s="1">
        <v>367</v>
      </c>
    </row>
    <row r="32" spans="1:3">
      <c r="A32" s="24">
        <v>20105</v>
      </c>
      <c r="B32" s="25" t="s">
        <v>67</v>
      </c>
      <c r="C32" s="1">
        <v>129</v>
      </c>
    </row>
    <row r="33" spans="1:3">
      <c r="A33" s="24">
        <v>2010508</v>
      </c>
      <c r="B33" s="24" t="s">
        <v>68</v>
      </c>
      <c r="C33" s="1">
        <v>40</v>
      </c>
    </row>
    <row r="34" spans="1:3">
      <c r="A34" s="24">
        <v>2010550</v>
      </c>
      <c r="B34" s="24" t="s">
        <v>54</v>
      </c>
      <c r="C34" s="1">
        <v>89</v>
      </c>
    </row>
    <row r="35" spans="1:3">
      <c r="A35" s="24">
        <v>2010599</v>
      </c>
      <c r="B35" s="24" t="s">
        <v>69</v>
      </c>
      <c r="C35" s="1">
        <v>0</v>
      </c>
    </row>
    <row r="36" spans="1:3">
      <c r="A36" s="24">
        <v>20106</v>
      </c>
      <c r="B36" s="25" t="s">
        <v>70</v>
      </c>
      <c r="C36" s="1">
        <v>1524</v>
      </c>
    </row>
    <row r="37" spans="1:3">
      <c r="A37" s="24">
        <v>2010601</v>
      </c>
      <c r="B37" s="24" t="s">
        <v>49</v>
      </c>
      <c r="C37" s="1">
        <v>473</v>
      </c>
    </row>
    <row r="38" spans="1:3">
      <c r="A38" s="24">
        <v>2010607</v>
      </c>
      <c r="B38" s="24" t="s">
        <v>71</v>
      </c>
      <c r="C38" s="1">
        <v>40</v>
      </c>
    </row>
    <row r="39" spans="1:3">
      <c r="A39" s="24">
        <v>2010650</v>
      </c>
      <c r="B39" s="24" t="s">
        <v>54</v>
      </c>
      <c r="C39" s="1">
        <v>308</v>
      </c>
    </row>
    <row r="40" spans="1:3">
      <c r="A40" s="24">
        <v>2010699</v>
      </c>
      <c r="B40" s="24" t="s">
        <v>72</v>
      </c>
      <c r="C40" s="1">
        <v>703</v>
      </c>
    </row>
    <row r="41" spans="1:3">
      <c r="A41" s="24">
        <v>20107</v>
      </c>
      <c r="B41" s="25" t="s">
        <v>73</v>
      </c>
      <c r="C41" s="1">
        <v>500</v>
      </c>
    </row>
    <row r="42" spans="1:3">
      <c r="A42" s="24">
        <v>2010799</v>
      </c>
      <c r="B42" s="24" t="s">
        <v>74</v>
      </c>
      <c r="C42" s="1">
        <v>500</v>
      </c>
    </row>
    <row r="43" spans="1:3">
      <c r="A43" s="24">
        <v>20108</v>
      </c>
      <c r="B43" s="25" t="s">
        <v>75</v>
      </c>
      <c r="C43" s="1">
        <v>248</v>
      </c>
    </row>
    <row r="44" spans="1:3">
      <c r="A44" s="24">
        <v>2010801</v>
      </c>
      <c r="B44" s="24" t="s">
        <v>49</v>
      </c>
      <c r="C44" s="1">
        <v>179</v>
      </c>
    </row>
    <row r="45" spans="1:3">
      <c r="A45" s="24">
        <v>2010804</v>
      </c>
      <c r="B45" s="24" t="s">
        <v>76</v>
      </c>
      <c r="C45" s="1">
        <v>32</v>
      </c>
    </row>
    <row r="46" spans="1:3">
      <c r="A46" s="24">
        <v>2010850</v>
      </c>
      <c r="B46" s="24" t="s">
        <v>54</v>
      </c>
      <c r="C46" s="1">
        <v>37</v>
      </c>
    </row>
    <row r="47" spans="1:3">
      <c r="A47" s="24">
        <v>20110</v>
      </c>
      <c r="B47" s="25" t="s">
        <v>77</v>
      </c>
      <c r="C47" s="1">
        <v>3976</v>
      </c>
    </row>
    <row r="48" spans="1:3">
      <c r="A48" s="24">
        <v>2011001</v>
      </c>
      <c r="B48" s="24" t="s">
        <v>49</v>
      </c>
      <c r="C48" s="1">
        <v>484</v>
      </c>
    </row>
    <row r="49" spans="1:3">
      <c r="A49" s="24">
        <v>2011002</v>
      </c>
      <c r="B49" s="24" t="s">
        <v>50</v>
      </c>
      <c r="C49" s="1">
        <v>14</v>
      </c>
    </row>
    <row r="50" spans="1:3">
      <c r="A50" s="24">
        <v>2011008</v>
      </c>
      <c r="B50" s="24" t="s">
        <v>78</v>
      </c>
      <c r="C50" s="1">
        <v>2647</v>
      </c>
    </row>
    <row r="51" spans="1:3">
      <c r="A51" s="24">
        <v>2011099</v>
      </c>
      <c r="B51" s="24" t="s">
        <v>79</v>
      </c>
      <c r="C51" s="1">
        <v>831</v>
      </c>
    </row>
    <row r="52" spans="1:3">
      <c r="A52" s="24">
        <v>20111</v>
      </c>
      <c r="B52" s="25" t="s">
        <v>80</v>
      </c>
      <c r="C52" s="57">
        <v>601</v>
      </c>
    </row>
    <row r="53" spans="1:3">
      <c r="A53" s="24">
        <v>2011101</v>
      </c>
      <c r="B53" s="24" t="s">
        <v>49</v>
      </c>
      <c r="C53" s="1">
        <v>438</v>
      </c>
    </row>
    <row r="54" spans="1:3">
      <c r="A54" s="24">
        <v>2011102</v>
      </c>
      <c r="B54" s="24" t="s">
        <v>50</v>
      </c>
      <c r="C54" s="1">
        <v>5</v>
      </c>
    </row>
    <row r="55" spans="1:3">
      <c r="A55" s="24">
        <v>2011199</v>
      </c>
      <c r="B55" s="24" t="s">
        <v>81</v>
      </c>
      <c r="C55" s="1">
        <f>129+29</f>
        <v>158</v>
      </c>
    </row>
    <row r="56" spans="1:3">
      <c r="A56" s="24">
        <v>20113</v>
      </c>
      <c r="B56" s="25" t="s">
        <v>82</v>
      </c>
      <c r="C56" s="1">
        <v>4028</v>
      </c>
    </row>
    <row r="57" spans="1:3">
      <c r="A57" s="24">
        <v>2011301</v>
      </c>
      <c r="B57" s="24" t="s">
        <v>49</v>
      </c>
      <c r="C57" s="1">
        <v>476</v>
      </c>
    </row>
    <row r="58" spans="1:3">
      <c r="A58" s="24">
        <v>2011302</v>
      </c>
      <c r="B58" s="24" t="s">
        <v>50</v>
      </c>
      <c r="C58" s="1">
        <v>25</v>
      </c>
    </row>
    <row r="59" spans="1:3">
      <c r="A59" s="24">
        <v>2011307</v>
      </c>
      <c r="B59" s="24" t="s">
        <v>83</v>
      </c>
      <c r="C59" s="1">
        <v>70</v>
      </c>
    </row>
    <row r="60" spans="1:3">
      <c r="A60" s="24">
        <v>2011308</v>
      </c>
      <c r="B60" s="24" t="s">
        <v>84</v>
      </c>
      <c r="C60" s="1">
        <v>2271</v>
      </c>
    </row>
    <row r="61" spans="1:3">
      <c r="A61" s="24">
        <v>2011350</v>
      </c>
      <c r="B61" s="24" t="s">
        <v>54</v>
      </c>
      <c r="C61" s="1">
        <v>164</v>
      </c>
    </row>
    <row r="62" spans="1:3">
      <c r="A62" s="24">
        <v>2011399</v>
      </c>
      <c r="B62" s="24" t="s">
        <v>85</v>
      </c>
      <c r="C62" s="1">
        <v>1022</v>
      </c>
    </row>
    <row r="63" spans="1:3">
      <c r="A63" s="24">
        <v>20114</v>
      </c>
      <c r="B63" s="25" t="s">
        <v>86</v>
      </c>
      <c r="C63" s="1">
        <v>170</v>
      </c>
    </row>
    <row r="64" spans="1:3">
      <c r="A64" s="24">
        <v>2011405</v>
      </c>
      <c r="B64" s="24" t="s">
        <v>87</v>
      </c>
      <c r="C64" s="1">
        <v>170</v>
      </c>
    </row>
    <row r="65" spans="1:3">
      <c r="A65" s="24">
        <v>20115</v>
      </c>
      <c r="B65" s="25" t="s">
        <v>88</v>
      </c>
      <c r="C65" s="1">
        <v>3840</v>
      </c>
    </row>
    <row r="66" spans="1:3">
      <c r="A66" s="24">
        <v>2011501</v>
      </c>
      <c r="B66" s="24" t="s">
        <v>49</v>
      </c>
      <c r="C66" s="1">
        <v>2707</v>
      </c>
    </row>
    <row r="67" spans="1:3">
      <c r="A67" s="24">
        <v>2011502</v>
      </c>
      <c r="B67" s="24" t="s">
        <v>50</v>
      </c>
      <c r="C67" s="1">
        <v>145</v>
      </c>
    </row>
    <row r="68" spans="1:3">
      <c r="A68" s="24">
        <v>2011504</v>
      </c>
      <c r="B68" s="24" t="s">
        <v>89</v>
      </c>
      <c r="C68" s="1">
        <v>172</v>
      </c>
    </row>
    <row r="69" spans="1:3">
      <c r="A69" s="24">
        <v>2011505</v>
      </c>
      <c r="B69" s="24" t="s">
        <v>90</v>
      </c>
      <c r="C69" s="1">
        <v>129</v>
      </c>
    </row>
    <row r="70" spans="1:3">
      <c r="A70" s="24">
        <v>2011507</v>
      </c>
      <c r="B70" s="24" t="s">
        <v>71</v>
      </c>
      <c r="C70" s="1">
        <v>21</v>
      </c>
    </row>
    <row r="71" spans="1:3">
      <c r="A71" s="24">
        <v>2011550</v>
      </c>
      <c r="B71" s="24" t="s">
        <v>54</v>
      </c>
      <c r="C71" s="1">
        <v>191</v>
      </c>
    </row>
    <row r="72" spans="1:3">
      <c r="A72" s="24">
        <v>2011599</v>
      </c>
      <c r="B72" s="24" t="s">
        <v>91</v>
      </c>
      <c r="C72" s="1">
        <v>475</v>
      </c>
    </row>
    <row r="73" spans="1:3">
      <c r="A73" s="24">
        <v>20117</v>
      </c>
      <c r="B73" s="25" t="s">
        <v>92</v>
      </c>
      <c r="C73" s="1">
        <v>44</v>
      </c>
    </row>
    <row r="74" spans="1:3">
      <c r="A74" s="24">
        <v>2011706</v>
      </c>
      <c r="B74" s="24" t="s">
        <v>93</v>
      </c>
      <c r="C74" s="1">
        <v>5</v>
      </c>
    </row>
    <row r="75" spans="1:3">
      <c r="A75" s="24">
        <v>2011799</v>
      </c>
      <c r="B75" s="24" t="s">
        <v>94</v>
      </c>
      <c r="C75" s="1">
        <v>39</v>
      </c>
    </row>
    <row r="76" spans="1:3">
      <c r="A76" s="24">
        <v>20123</v>
      </c>
      <c r="B76" s="25" t="s">
        <v>95</v>
      </c>
      <c r="C76" s="1">
        <v>17</v>
      </c>
    </row>
    <row r="77" spans="1:3">
      <c r="A77" s="24">
        <v>2012399</v>
      </c>
      <c r="B77" s="24" t="s">
        <v>96</v>
      </c>
      <c r="C77" s="1">
        <v>17</v>
      </c>
    </row>
    <row r="78" spans="1:3">
      <c r="A78" s="24">
        <v>20124</v>
      </c>
      <c r="B78" s="25" t="s">
        <v>97</v>
      </c>
      <c r="C78" s="1">
        <v>0</v>
      </c>
    </row>
    <row r="79" spans="1:3">
      <c r="A79" s="24">
        <v>20125</v>
      </c>
      <c r="B79" s="25" t="s">
        <v>98</v>
      </c>
      <c r="C79" s="1">
        <v>36</v>
      </c>
    </row>
    <row r="80" spans="1:3">
      <c r="A80" s="24">
        <v>20126</v>
      </c>
      <c r="B80" s="25" t="s">
        <v>99</v>
      </c>
      <c r="C80" s="1">
        <v>117</v>
      </c>
    </row>
    <row r="81" spans="1:3">
      <c r="A81" s="24">
        <v>2012699</v>
      </c>
      <c r="B81" s="24" t="s">
        <v>100</v>
      </c>
      <c r="C81" s="1">
        <v>117</v>
      </c>
    </row>
    <row r="82" spans="1:3">
      <c r="A82" s="24">
        <v>20128</v>
      </c>
      <c r="B82" s="25" t="s">
        <v>101</v>
      </c>
      <c r="C82" s="1">
        <v>12</v>
      </c>
    </row>
    <row r="83" spans="1:3">
      <c r="A83" s="24">
        <v>2012802</v>
      </c>
      <c r="B83" s="24" t="s">
        <v>50</v>
      </c>
      <c r="C83" s="1">
        <v>2</v>
      </c>
    </row>
    <row r="84" spans="1:3">
      <c r="A84" s="24">
        <v>2012899</v>
      </c>
      <c r="B84" s="24" t="s">
        <v>102</v>
      </c>
      <c r="C84" s="1">
        <v>10</v>
      </c>
    </row>
    <row r="85" spans="1:3">
      <c r="A85" s="24">
        <v>20129</v>
      </c>
      <c r="B85" s="25" t="s">
        <v>103</v>
      </c>
      <c r="C85" s="1">
        <v>852</v>
      </c>
    </row>
    <row r="86" spans="1:3">
      <c r="A86" s="24">
        <v>2012901</v>
      </c>
      <c r="B86" s="24" t="s">
        <v>49</v>
      </c>
      <c r="C86" s="1">
        <v>215</v>
      </c>
    </row>
    <row r="87" spans="1:3">
      <c r="A87" s="24">
        <v>2012999</v>
      </c>
      <c r="B87" s="24" t="s">
        <v>104</v>
      </c>
      <c r="C87" s="1">
        <v>638</v>
      </c>
    </row>
    <row r="88" spans="1:3">
      <c r="A88" s="24">
        <v>20131</v>
      </c>
      <c r="B88" s="25" t="s">
        <v>105</v>
      </c>
      <c r="C88" s="1">
        <v>46</v>
      </c>
    </row>
    <row r="89" spans="1:3">
      <c r="A89" s="24">
        <v>2013199</v>
      </c>
      <c r="B89" s="24" t="s">
        <v>106</v>
      </c>
      <c r="C89" s="1">
        <v>46</v>
      </c>
    </row>
    <row r="90" spans="1:3">
      <c r="A90" s="24">
        <v>20132</v>
      </c>
      <c r="B90" s="25" t="s">
        <v>107</v>
      </c>
      <c r="C90" s="1">
        <v>1036</v>
      </c>
    </row>
    <row r="91" spans="1:3">
      <c r="A91" s="24">
        <v>2013201</v>
      </c>
      <c r="B91" s="24" t="s">
        <v>49</v>
      </c>
      <c r="C91" s="1">
        <v>351</v>
      </c>
    </row>
    <row r="92" spans="1:3">
      <c r="A92" s="24">
        <v>2013202</v>
      </c>
      <c r="B92" s="24" t="s">
        <v>50</v>
      </c>
      <c r="C92" s="1">
        <v>635</v>
      </c>
    </row>
    <row r="93" spans="1:3">
      <c r="A93" s="24">
        <v>2013250</v>
      </c>
      <c r="B93" s="24" t="s">
        <v>54</v>
      </c>
      <c r="C93" s="1">
        <v>28</v>
      </c>
    </row>
    <row r="94" spans="1:3">
      <c r="A94" s="24">
        <v>2013299</v>
      </c>
      <c r="B94" s="24" t="s">
        <v>108</v>
      </c>
      <c r="C94" s="1">
        <v>23</v>
      </c>
    </row>
    <row r="95" spans="1:3">
      <c r="A95" s="24">
        <v>20133</v>
      </c>
      <c r="B95" s="25" t="s">
        <v>109</v>
      </c>
      <c r="C95" s="1">
        <v>900</v>
      </c>
    </row>
    <row r="96" spans="1:3">
      <c r="A96" s="24">
        <v>2013301</v>
      </c>
      <c r="B96" s="24" t="s">
        <v>49</v>
      </c>
      <c r="C96" s="1">
        <v>319</v>
      </c>
    </row>
    <row r="97" spans="1:3">
      <c r="A97" s="24">
        <v>2013302</v>
      </c>
      <c r="B97" s="24" t="s">
        <v>50</v>
      </c>
      <c r="C97" s="1">
        <v>9</v>
      </c>
    </row>
    <row r="98" spans="1:3">
      <c r="A98" s="24">
        <v>2013399</v>
      </c>
      <c r="B98" s="24" t="s">
        <v>110</v>
      </c>
      <c r="C98" s="1">
        <v>572</v>
      </c>
    </row>
    <row r="99" spans="1:3">
      <c r="A99" s="24">
        <v>20199</v>
      </c>
      <c r="B99" s="25" t="s">
        <v>111</v>
      </c>
      <c r="C99" s="1">
        <v>1699</v>
      </c>
    </row>
    <row r="100" spans="1:3">
      <c r="A100" s="24">
        <v>2019999</v>
      </c>
      <c r="B100" s="24" t="s">
        <v>112</v>
      </c>
      <c r="C100" s="1">
        <v>1699</v>
      </c>
    </row>
    <row r="101" spans="1:3">
      <c r="A101" s="24">
        <v>203</v>
      </c>
      <c r="B101" s="25" t="s">
        <v>113</v>
      </c>
      <c r="C101" s="1">
        <v>463</v>
      </c>
    </row>
    <row r="102" spans="1:3">
      <c r="A102" s="24">
        <v>204</v>
      </c>
      <c r="B102" s="25" t="s">
        <v>114</v>
      </c>
      <c r="C102" s="1">
        <v>11635</v>
      </c>
    </row>
    <row r="103" spans="1:3">
      <c r="A103" s="24">
        <v>20401</v>
      </c>
      <c r="B103" s="25" t="s">
        <v>115</v>
      </c>
      <c r="C103" s="1">
        <v>770</v>
      </c>
    </row>
    <row r="104" spans="1:3">
      <c r="A104" s="24">
        <v>20402</v>
      </c>
      <c r="B104" s="25" t="s">
        <v>116</v>
      </c>
      <c r="C104" s="1">
        <v>1988</v>
      </c>
    </row>
    <row r="105" spans="1:3">
      <c r="A105" s="24">
        <v>20404</v>
      </c>
      <c r="B105" s="25" t="s">
        <v>117</v>
      </c>
      <c r="C105" s="1">
        <v>2218</v>
      </c>
    </row>
    <row r="106" spans="1:3">
      <c r="A106" s="24">
        <v>20405</v>
      </c>
      <c r="B106" s="25" t="s">
        <v>118</v>
      </c>
      <c r="C106" s="1">
        <v>5390</v>
      </c>
    </row>
    <row r="107" spans="1:3">
      <c r="A107" s="24">
        <v>20406</v>
      </c>
      <c r="B107" s="25" t="s">
        <v>119</v>
      </c>
      <c r="C107" s="1">
        <v>147</v>
      </c>
    </row>
    <row r="108" spans="1:3">
      <c r="A108" s="24">
        <v>20499</v>
      </c>
      <c r="B108" s="25" t="s">
        <v>120</v>
      </c>
      <c r="C108" s="1">
        <v>1123</v>
      </c>
    </row>
    <row r="109" spans="1:3">
      <c r="A109" s="24">
        <v>205</v>
      </c>
      <c r="B109" s="25" t="s">
        <v>121</v>
      </c>
      <c r="C109" s="1">
        <v>75697</v>
      </c>
    </row>
    <row r="110" spans="1:3">
      <c r="A110" s="24">
        <v>20501</v>
      </c>
      <c r="B110" s="25" t="s">
        <v>122</v>
      </c>
      <c r="C110" s="1">
        <v>888</v>
      </c>
    </row>
    <row r="111" spans="1:3">
      <c r="A111" s="24">
        <v>2050101</v>
      </c>
      <c r="B111" s="24" t="s">
        <v>49</v>
      </c>
      <c r="C111" s="1">
        <v>532</v>
      </c>
    </row>
    <row r="112" spans="1:3">
      <c r="A112" s="24">
        <v>2050199</v>
      </c>
      <c r="B112" s="24" t="s">
        <v>123</v>
      </c>
      <c r="C112" s="1">
        <v>357</v>
      </c>
    </row>
    <row r="113" spans="1:3">
      <c r="A113" s="24">
        <v>20502</v>
      </c>
      <c r="B113" s="25" t="s">
        <v>124</v>
      </c>
      <c r="C113" s="1">
        <v>66738</v>
      </c>
    </row>
    <row r="114" spans="1:3">
      <c r="A114" s="24">
        <v>2050201</v>
      </c>
      <c r="B114" s="24" t="s">
        <v>125</v>
      </c>
      <c r="C114" s="1">
        <v>311</v>
      </c>
    </row>
    <row r="115" spans="1:3">
      <c r="A115" s="24">
        <v>2050202</v>
      </c>
      <c r="B115" s="24" t="s">
        <v>126</v>
      </c>
      <c r="C115" s="1">
        <v>29729</v>
      </c>
    </row>
    <row r="116" spans="1:3">
      <c r="A116" s="24">
        <v>2050203</v>
      </c>
      <c r="B116" s="24" t="s">
        <v>127</v>
      </c>
      <c r="C116" s="1">
        <v>19363</v>
      </c>
    </row>
    <row r="117" spans="1:3">
      <c r="A117" s="24">
        <v>2050204</v>
      </c>
      <c r="B117" s="24" t="s">
        <v>128</v>
      </c>
      <c r="C117" s="1">
        <v>7087</v>
      </c>
    </row>
    <row r="118" spans="1:3">
      <c r="A118" s="24">
        <v>2050299</v>
      </c>
      <c r="B118" s="24" t="s">
        <v>129</v>
      </c>
      <c r="C118" s="1">
        <v>10248</v>
      </c>
    </row>
    <row r="119" spans="1:3">
      <c r="A119" s="24">
        <v>20503</v>
      </c>
      <c r="B119" s="25" t="s">
        <v>130</v>
      </c>
      <c r="C119" s="1">
        <v>37</v>
      </c>
    </row>
    <row r="120" spans="1:3">
      <c r="A120" s="24">
        <v>2050302</v>
      </c>
      <c r="B120" s="24" t="s">
        <v>131</v>
      </c>
      <c r="C120" s="1">
        <v>7</v>
      </c>
    </row>
    <row r="121" spans="1:3">
      <c r="A121" s="24">
        <v>2050399</v>
      </c>
      <c r="B121" s="24" t="s">
        <v>132</v>
      </c>
      <c r="C121" s="1">
        <v>30</v>
      </c>
    </row>
    <row r="122" spans="1:3">
      <c r="A122" s="24">
        <v>20504</v>
      </c>
      <c r="B122" s="25" t="s">
        <v>133</v>
      </c>
      <c r="C122" s="1">
        <v>5</v>
      </c>
    </row>
    <row r="123" spans="1:3">
      <c r="A123" s="24">
        <v>2050499</v>
      </c>
      <c r="B123" s="24" t="s">
        <v>134</v>
      </c>
      <c r="C123" s="1">
        <v>5</v>
      </c>
    </row>
    <row r="124" spans="1:3">
      <c r="A124" s="24">
        <v>20508</v>
      </c>
      <c r="B124" s="25" t="s">
        <v>135</v>
      </c>
      <c r="C124" s="1">
        <v>82</v>
      </c>
    </row>
    <row r="125" spans="1:3">
      <c r="A125" s="24">
        <v>2050801</v>
      </c>
      <c r="B125" s="24" t="s">
        <v>136</v>
      </c>
      <c r="C125" s="1">
        <v>82</v>
      </c>
    </row>
    <row r="126" spans="1:3">
      <c r="A126" s="24">
        <v>20509</v>
      </c>
      <c r="B126" s="25" t="s">
        <v>137</v>
      </c>
      <c r="C126" s="1">
        <v>7378</v>
      </c>
    </row>
    <row r="127" spans="1:3">
      <c r="A127" s="24">
        <v>2050999</v>
      </c>
      <c r="B127" s="24" t="s">
        <v>138</v>
      </c>
      <c r="C127" s="1">
        <v>7378</v>
      </c>
    </row>
    <row r="128" spans="1:3">
      <c r="A128" s="24">
        <v>20599</v>
      </c>
      <c r="B128" s="25" t="s">
        <v>139</v>
      </c>
      <c r="C128" s="1">
        <v>568</v>
      </c>
    </row>
    <row r="129" spans="1:3">
      <c r="A129" s="24">
        <v>2059999</v>
      </c>
      <c r="B129" s="24" t="s">
        <v>140</v>
      </c>
      <c r="C129" s="1">
        <v>568</v>
      </c>
    </row>
    <row r="130" spans="1:3">
      <c r="A130" s="24">
        <v>206</v>
      </c>
      <c r="B130" s="25" t="s">
        <v>141</v>
      </c>
      <c r="C130" s="1">
        <v>69697</v>
      </c>
    </row>
    <row r="131" spans="1:3">
      <c r="A131" s="24">
        <v>20601</v>
      </c>
      <c r="B131" s="25" t="s">
        <v>142</v>
      </c>
      <c r="C131" s="1">
        <v>572</v>
      </c>
    </row>
    <row r="132" spans="1:3">
      <c r="A132" s="24">
        <v>2060101</v>
      </c>
      <c r="B132" s="24" t="s">
        <v>49</v>
      </c>
      <c r="C132" s="1">
        <v>321</v>
      </c>
    </row>
    <row r="133" spans="1:3">
      <c r="A133" s="24">
        <v>2060199</v>
      </c>
      <c r="B133" s="24" t="s">
        <v>143</v>
      </c>
      <c r="C133" s="1">
        <v>252</v>
      </c>
    </row>
    <row r="134" spans="1:3">
      <c r="A134" s="24">
        <v>20602</v>
      </c>
      <c r="B134" s="25" t="s">
        <v>144</v>
      </c>
      <c r="C134" s="1">
        <v>10</v>
      </c>
    </row>
    <row r="135" spans="1:3">
      <c r="A135" s="24">
        <v>2060203</v>
      </c>
      <c r="B135" s="24" t="s">
        <v>145</v>
      </c>
      <c r="C135" s="1">
        <v>10</v>
      </c>
    </row>
    <row r="136" spans="1:3">
      <c r="A136" s="24">
        <v>20604</v>
      </c>
      <c r="B136" s="25" t="s">
        <v>146</v>
      </c>
      <c r="C136" s="1">
        <v>18495</v>
      </c>
    </row>
    <row r="137" spans="1:3">
      <c r="A137" s="24">
        <v>2060402</v>
      </c>
      <c r="B137" s="24" t="s">
        <v>147</v>
      </c>
      <c r="C137" s="1">
        <v>1065</v>
      </c>
    </row>
    <row r="138" spans="1:3">
      <c r="A138" s="24">
        <v>2060403</v>
      </c>
      <c r="B138" s="24" t="s">
        <v>148</v>
      </c>
      <c r="C138" s="1">
        <v>1756</v>
      </c>
    </row>
    <row r="139" spans="1:3">
      <c r="A139" s="24">
        <v>2060404</v>
      </c>
      <c r="B139" s="24" t="s">
        <v>149</v>
      </c>
      <c r="C139" s="1">
        <v>5100</v>
      </c>
    </row>
    <row r="140" spans="1:3">
      <c r="A140" s="24">
        <v>2060499</v>
      </c>
      <c r="B140" s="24" t="s">
        <v>150</v>
      </c>
      <c r="C140" s="1">
        <v>10574</v>
      </c>
    </row>
    <row r="141" spans="1:3">
      <c r="A141" s="24">
        <v>20605</v>
      </c>
      <c r="B141" s="25" t="s">
        <v>151</v>
      </c>
      <c r="C141" s="1">
        <v>2567</v>
      </c>
    </row>
    <row r="142" spans="1:3">
      <c r="A142" s="24">
        <v>2060503</v>
      </c>
      <c r="B142" s="24" t="s">
        <v>152</v>
      </c>
      <c r="C142" s="1">
        <v>1550</v>
      </c>
    </row>
    <row r="143" spans="1:3">
      <c r="A143" s="24">
        <v>2060599</v>
      </c>
      <c r="B143" s="24" t="s">
        <v>153</v>
      </c>
      <c r="C143" s="1">
        <v>1017</v>
      </c>
    </row>
    <row r="144" spans="1:3">
      <c r="A144" s="24">
        <v>20607</v>
      </c>
      <c r="B144" s="25" t="s">
        <v>154</v>
      </c>
      <c r="C144" s="1">
        <v>90</v>
      </c>
    </row>
    <row r="145" spans="1:3">
      <c r="A145" s="24">
        <v>2060702</v>
      </c>
      <c r="B145" s="24" t="s">
        <v>155</v>
      </c>
      <c r="C145" s="1">
        <v>90</v>
      </c>
    </row>
    <row r="146" spans="1:3">
      <c r="A146" s="24">
        <v>20608</v>
      </c>
      <c r="B146" s="25" t="s">
        <v>156</v>
      </c>
      <c r="C146" s="1">
        <v>45</v>
      </c>
    </row>
    <row r="147" spans="1:3">
      <c r="A147" s="24">
        <v>2060801</v>
      </c>
      <c r="B147" s="24" t="s">
        <v>157</v>
      </c>
      <c r="C147" s="1">
        <v>45</v>
      </c>
    </row>
    <row r="148" spans="1:3">
      <c r="A148" s="24">
        <v>20699</v>
      </c>
      <c r="B148" s="25" t="s">
        <v>158</v>
      </c>
      <c r="C148" s="1">
        <v>47917</v>
      </c>
    </row>
    <row r="149" spans="1:3">
      <c r="A149" s="24">
        <v>2069901</v>
      </c>
      <c r="B149" s="24" t="s">
        <v>159</v>
      </c>
      <c r="C149" s="1">
        <v>5</v>
      </c>
    </row>
    <row r="150" spans="1:3">
      <c r="A150" s="24">
        <v>2069999</v>
      </c>
      <c r="B150" s="24" t="s">
        <v>160</v>
      </c>
      <c r="C150" s="1">
        <v>47912</v>
      </c>
    </row>
    <row r="151" spans="1:3">
      <c r="A151" s="24">
        <v>207</v>
      </c>
      <c r="B151" s="25" t="s">
        <v>27</v>
      </c>
      <c r="C151" s="1">
        <v>2201</v>
      </c>
    </row>
    <row r="152" spans="1:3">
      <c r="A152" s="24">
        <v>20701</v>
      </c>
      <c r="B152" s="25" t="s">
        <v>161</v>
      </c>
      <c r="C152" s="1">
        <v>879</v>
      </c>
    </row>
    <row r="153" spans="1:3">
      <c r="A153" s="24">
        <v>2070104</v>
      </c>
      <c r="B153" s="24" t="s">
        <v>162</v>
      </c>
      <c r="C153" s="1">
        <v>50</v>
      </c>
    </row>
    <row r="154" spans="1:3">
      <c r="A154" s="24">
        <v>2070111</v>
      </c>
      <c r="B154" s="24" t="s">
        <v>163</v>
      </c>
      <c r="C154" s="1">
        <v>220</v>
      </c>
    </row>
    <row r="155" spans="1:3">
      <c r="A155" s="24">
        <v>2070199</v>
      </c>
      <c r="B155" s="24" t="s">
        <v>164</v>
      </c>
      <c r="C155" s="1">
        <v>609</v>
      </c>
    </row>
    <row r="156" spans="1:3">
      <c r="A156" s="24">
        <v>20702</v>
      </c>
      <c r="B156" s="25" t="s">
        <v>165</v>
      </c>
      <c r="C156" s="1">
        <v>267</v>
      </c>
    </row>
    <row r="157" spans="1:3">
      <c r="A157" s="24">
        <v>2070299</v>
      </c>
      <c r="B157" s="24" t="s">
        <v>166</v>
      </c>
      <c r="C157" s="1">
        <v>267</v>
      </c>
    </row>
    <row r="158" spans="1:3">
      <c r="A158" s="24">
        <v>20703</v>
      </c>
      <c r="B158" s="25" t="s">
        <v>167</v>
      </c>
      <c r="C158" s="1">
        <v>589</v>
      </c>
    </row>
    <row r="159" spans="1:3">
      <c r="A159" s="24">
        <v>2070399</v>
      </c>
      <c r="B159" s="24" t="s">
        <v>168</v>
      </c>
      <c r="C159" s="1">
        <v>589</v>
      </c>
    </row>
    <row r="160" spans="1:3">
      <c r="A160" s="24">
        <v>20704</v>
      </c>
      <c r="B160" s="25" t="s">
        <v>419</v>
      </c>
      <c r="C160" s="1">
        <v>249</v>
      </c>
    </row>
    <row r="161" spans="1:3">
      <c r="A161" s="24">
        <v>2070499</v>
      </c>
      <c r="B161" s="24" t="s">
        <v>420</v>
      </c>
      <c r="C161" s="1">
        <v>249</v>
      </c>
    </row>
    <row r="162" spans="1:3">
      <c r="A162" s="24">
        <v>20799</v>
      </c>
      <c r="B162" s="25" t="s">
        <v>169</v>
      </c>
      <c r="C162" s="1">
        <v>216</v>
      </c>
    </row>
    <row r="163" spans="1:3">
      <c r="A163" s="24">
        <v>2079902</v>
      </c>
      <c r="B163" s="24" t="s">
        <v>170</v>
      </c>
      <c r="C163" s="1">
        <v>100</v>
      </c>
    </row>
    <row r="164" spans="1:3">
      <c r="A164" s="24">
        <v>2079903</v>
      </c>
      <c r="B164" s="24" t="s">
        <v>171</v>
      </c>
      <c r="C164" s="1">
        <v>7</v>
      </c>
    </row>
    <row r="165" spans="1:3">
      <c r="A165" s="24">
        <v>2079999</v>
      </c>
      <c r="B165" s="24" t="s">
        <v>172</v>
      </c>
      <c r="C165" s="1">
        <v>109</v>
      </c>
    </row>
    <row r="166" spans="1:3">
      <c r="A166" s="24">
        <v>208</v>
      </c>
      <c r="B166" s="25" t="s">
        <v>28</v>
      </c>
      <c r="C166" s="1">
        <v>31027</v>
      </c>
    </row>
    <row r="167" spans="1:3">
      <c r="A167" s="24">
        <v>20801</v>
      </c>
      <c r="B167" s="25" t="s">
        <v>173</v>
      </c>
      <c r="C167" s="1">
        <v>1565</v>
      </c>
    </row>
    <row r="168" spans="1:3">
      <c r="A168" s="24">
        <v>2080101</v>
      </c>
      <c r="B168" s="24" t="s">
        <v>49</v>
      </c>
      <c r="C168" s="1">
        <v>2</v>
      </c>
    </row>
    <row r="169" spans="1:3">
      <c r="A169" s="24">
        <v>2080104</v>
      </c>
      <c r="B169" s="24" t="s">
        <v>174</v>
      </c>
      <c r="C169" s="1">
        <v>3</v>
      </c>
    </row>
    <row r="170" spans="1:3">
      <c r="A170" s="24">
        <v>2080105</v>
      </c>
      <c r="B170" s="24" t="s">
        <v>175</v>
      </c>
      <c r="C170" s="1">
        <v>179</v>
      </c>
    </row>
    <row r="171" spans="1:3">
      <c r="A171" s="24">
        <v>2080109</v>
      </c>
      <c r="B171" s="24" t="s">
        <v>176</v>
      </c>
      <c r="C171" s="1">
        <v>171</v>
      </c>
    </row>
    <row r="172" spans="1:3">
      <c r="A172" s="24">
        <v>2080112</v>
      </c>
      <c r="B172" s="24" t="s">
        <v>177</v>
      </c>
      <c r="C172" s="1">
        <v>30</v>
      </c>
    </row>
    <row r="173" spans="1:3">
      <c r="A173" s="24">
        <v>2080199</v>
      </c>
      <c r="B173" s="24" t="s">
        <v>178</v>
      </c>
      <c r="C173" s="1">
        <v>1179</v>
      </c>
    </row>
    <row r="174" spans="1:3">
      <c r="A174" s="24">
        <v>20802</v>
      </c>
      <c r="B174" s="25" t="s">
        <v>179</v>
      </c>
      <c r="C174" s="1">
        <v>898</v>
      </c>
    </row>
    <row r="175" spans="1:3">
      <c r="A175" s="24">
        <v>2080201</v>
      </c>
      <c r="B175" s="24" t="s">
        <v>49</v>
      </c>
      <c r="C175" s="1">
        <v>9</v>
      </c>
    </row>
    <row r="176" spans="1:3">
      <c r="A176" s="24">
        <v>2080205</v>
      </c>
      <c r="B176" s="24" t="s">
        <v>180</v>
      </c>
      <c r="C176" s="1">
        <v>62</v>
      </c>
    </row>
    <row r="177" spans="1:3">
      <c r="A177" s="24">
        <v>2080208</v>
      </c>
      <c r="B177" s="24" t="s">
        <v>181</v>
      </c>
      <c r="C177" s="1">
        <v>476</v>
      </c>
    </row>
    <row r="178" spans="1:3">
      <c r="A178" s="24">
        <v>2080299</v>
      </c>
      <c r="B178" s="24" t="s">
        <v>182</v>
      </c>
      <c r="C178" s="1">
        <v>352</v>
      </c>
    </row>
    <row r="179" spans="1:3">
      <c r="A179" s="24">
        <v>20803</v>
      </c>
      <c r="B179" s="25" t="s">
        <v>183</v>
      </c>
      <c r="C179" s="1">
        <v>15688</v>
      </c>
    </row>
    <row r="180" spans="1:3">
      <c r="A180" s="24">
        <v>2080308</v>
      </c>
      <c r="B180" s="24" t="s">
        <v>184</v>
      </c>
      <c r="C180" s="1">
        <v>15688</v>
      </c>
    </row>
    <row r="181" spans="1:3">
      <c r="A181" s="24">
        <v>20805</v>
      </c>
      <c r="B181" s="25" t="s">
        <v>185</v>
      </c>
      <c r="C181" s="1">
        <v>1525</v>
      </c>
    </row>
    <row r="182" spans="1:3">
      <c r="A182" s="24">
        <v>2080501</v>
      </c>
      <c r="B182" s="24" t="s">
        <v>186</v>
      </c>
      <c r="C182" s="1">
        <v>1484</v>
      </c>
    </row>
    <row r="183" spans="1:3">
      <c r="A183" s="24">
        <v>2080599</v>
      </c>
      <c r="B183" s="24" t="s">
        <v>187</v>
      </c>
      <c r="C183" s="1">
        <v>42</v>
      </c>
    </row>
    <row r="184" spans="1:3">
      <c r="A184" s="24">
        <v>20807</v>
      </c>
      <c r="B184" s="25" t="s">
        <v>188</v>
      </c>
      <c r="C184" s="1">
        <v>206</v>
      </c>
    </row>
    <row r="185" spans="1:3">
      <c r="A185" s="24">
        <v>2080701</v>
      </c>
      <c r="B185" s="24" t="s">
        <v>421</v>
      </c>
      <c r="C185" s="1">
        <v>45</v>
      </c>
    </row>
    <row r="186" spans="1:3">
      <c r="A186" s="24">
        <v>2080702</v>
      </c>
      <c r="B186" s="24" t="s">
        <v>189</v>
      </c>
      <c r="C186" s="1">
        <v>1</v>
      </c>
    </row>
    <row r="187" spans="1:3">
      <c r="A187" s="24">
        <v>2080799</v>
      </c>
      <c r="B187" s="24" t="s">
        <v>190</v>
      </c>
      <c r="C187" s="1">
        <v>160</v>
      </c>
    </row>
    <row r="188" spans="1:3">
      <c r="A188" s="24">
        <v>20808</v>
      </c>
      <c r="B188" s="25" t="s">
        <v>191</v>
      </c>
      <c r="C188" s="1">
        <v>1607</v>
      </c>
    </row>
    <row r="189" spans="1:3">
      <c r="A189" s="24">
        <v>2080802</v>
      </c>
      <c r="B189" s="24" t="s">
        <v>192</v>
      </c>
      <c r="C189" s="1">
        <v>253</v>
      </c>
    </row>
    <row r="190" spans="1:3">
      <c r="A190" s="24">
        <v>2080805</v>
      </c>
      <c r="B190" s="24" t="s">
        <v>193</v>
      </c>
      <c r="C190" s="1">
        <v>656</v>
      </c>
    </row>
    <row r="191" spans="1:3">
      <c r="A191" s="24">
        <v>2080899</v>
      </c>
      <c r="B191" s="24" t="s">
        <v>194</v>
      </c>
      <c r="C191" s="1">
        <v>699</v>
      </c>
    </row>
    <row r="192" spans="1:3">
      <c r="A192" s="24">
        <v>20809</v>
      </c>
      <c r="B192" s="25" t="s">
        <v>195</v>
      </c>
      <c r="C192" s="1">
        <v>563</v>
      </c>
    </row>
    <row r="193" spans="1:3">
      <c r="A193" s="24">
        <v>2080901</v>
      </c>
      <c r="B193" s="24" t="s">
        <v>196</v>
      </c>
      <c r="C193" s="1">
        <v>143</v>
      </c>
    </row>
    <row r="194" spans="1:3">
      <c r="A194" s="24">
        <v>2080902</v>
      </c>
      <c r="B194" s="24" t="s">
        <v>197</v>
      </c>
      <c r="C194" s="1">
        <v>394</v>
      </c>
    </row>
    <row r="195" spans="1:3">
      <c r="A195" s="24">
        <v>2080999</v>
      </c>
      <c r="B195" s="24" t="s">
        <v>198</v>
      </c>
      <c r="C195" s="1">
        <v>26</v>
      </c>
    </row>
    <row r="196" spans="1:3">
      <c r="A196" s="24">
        <v>20810</v>
      </c>
      <c r="B196" s="25" t="s">
        <v>199</v>
      </c>
      <c r="C196" s="1">
        <v>1268</v>
      </c>
    </row>
    <row r="197" spans="1:3">
      <c r="A197" s="24">
        <v>2081001</v>
      </c>
      <c r="B197" s="24" t="s">
        <v>200</v>
      </c>
      <c r="C197" s="1">
        <v>10</v>
      </c>
    </row>
    <row r="198" spans="1:3">
      <c r="A198" s="24">
        <v>2081002</v>
      </c>
      <c r="B198" s="24" t="s">
        <v>201</v>
      </c>
      <c r="C198" s="1">
        <v>425</v>
      </c>
    </row>
    <row r="199" spans="1:3">
      <c r="A199" s="24">
        <v>2081005</v>
      </c>
      <c r="B199" s="24" t="s">
        <v>202</v>
      </c>
      <c r="C199" s="1">
        <v>197</v>
      </c>
    </row>
    <row r="200" spans="1:3">
      <c r="A200" s="24">
        <v>2081099</v>
      </c>
      <c r="B200" s="24" t="s">
        <v>203</v>
      </c>
      <c r="C200" s="1">
        <v>636</v>
      </c>
    </row>
    <row r="201" spans="1:3">
      <c r="A201" s="24">
        <v>20811</v>
      </c>
      <c r="B201" s="25" t="s">
        <v>204</v>
      </c>
      <c r="C201" s="1">
        <v>1207</v>
      </c>
    </row>
    <row r="202" spans="1:3">
      <c r="A202" s="24">
        <v>2081101</v>
      </c>
      <c r="B202" s="24" t="s">
        <v>49</v>
      </c>
      <c r="C202" s="1">
        <v>71</v>
      </c>
    </row>
    <row r="203" spans="1:3">
      <c r="A203" s="24">
        <v>2081104</v>
      </c>
      <c r="B203" s="24" t="s">
        <v>205</v>
      </c>
      <c r="C203" s="1">
        <v>91</v>
      </c>
    </row>
    <row r="204" spans="1:3">
      <c r="A204" s="24">
        <v>2081105</v>
      </c>
      <c r="B204" s="24" t="s">
        <v>206</v>
      </c>
      <c r="C204" s="1">
        <v>9</v>
      </c>
    </row>
    <row r="205" spans="1:3">
      <c r="A205" s="24">
        <v>2081199</v>
      </c>
      <c r="B205" s="24" t="s">
        <v>207</v>
      </c>
      <c r="C205" s="1">
        <v>1037</v>
      </c>
    </row>
    <row r="206" spans="1:3">
      <c r="A206" s="24">
        <v>20815</v>
      </c>
      <c r="B206" s="25" t="s">
        <v>208</v>
      </c>
      <c r="C206" s="1">
        <v>71</v>
      </c>
    </row>
    <row r="207" spans="1:3">
      <c r="A207" s="24">
        <v>2081502</v>
      </c>
      <c r="B207" s="24" t="s">
        <v>209</v>
      </c>
      <c r="C207" s="1">
        <v>71</v>
      </c>
    </row>
    <row r="208" spans="1:3">
      <c r="A208" s="24">
        <v>20819</v>
      </c>
      <c r="B208" s="25" t="s">
        <v>210</v>
      </c>
      <c r="C208" s="1">
        <v>1051</v>
      </c>
    </row>
    <row r="209" spans="1:3">
      <c r="A209" s="24">
        <v>2081901</v>
      </c>
      <c r="B209" s="24" t="s">
        <v>211</v>
      </c>
      <c r="C209" s="1">
        <v>955</v>
      </c>
    </row>
    <row r="210" spans="1:3">
      <c r="A210" s="24">
        <v>2081902</v>
      </c>
      <c r="B210" s="24" t="s">
        <v>212</v>
      </c>
      <c r="C210" s="1">
        <v>96</v>
      </c>
    </row>
    <row r="211" spans="1:3">
      <c r="A211" s="24">
        <v>20820</v>
      </c>
      <c r="B211" s="25" t="s">
        <v>213</v>
      </c>
      <c r="C211" s="1">
        <v>0</v>
      </c>
    </row>
    <row r="212" spans="1:3">
      <c r="A212" s="24">
        <v>20821</v>
      </c>
      <c r="B212" s="25" t="s">
        <v>214</v>
      </c>
      <c r="C212" s="1">
        <v>13</v>
      </c>
    </row>
    <row r="213" spans="1:3">
      <c r="A213" s="24">
        <v>2082102</v>
      </c>
      <c r="B213" s="24" t="s">
        <v>215</v>
      </c>
      <c r="C213" s="1">
        <v>13</v>
      </c>
    </row>
    <row r="214" spans="1:3">
      <c r="A214" s="24">
        <v>20825</v>
      </c>
      <c r="B214" s="26" t="s">
        <v>216</v>
      </c>
      <c r="C214" s="1">
        <v>313</v>
      </c>
    </row>
    <row r="215" spans="1:3">
      <c r="A215" s="24">
        <v>2082501</v>
      </c>
      <c r="B215" s="27" t="s">
        <v>217</v>
      </c>
      <c r="C215" s="1">
        <v>313</v>
      </c>
    </row>
    <row r="216" spans="1:3">
      <c r="A216" s="24">
        <v>20899</v>
      </c>
      <c r="B216" s="25" t="s">
        <v>218</v>
      </c>
      <c r="C216" s="1">
        <v>5052</v>
      </c>
    </row>
    <row r="217" spans="1:3">
      <c r="A217" s="24">
        <v>2089901</v>
      </c>
      <c r="B217" s="24" t="s">
        <v>219</v>
      </c>
      <c r="C217" s="1">
        <v>5052</v>
      </c>
    </row>
    <row r="218" spans="1:3">
      <c r="A218" s="24">
        <v>210</v>
      </c>
      <c r="B218" s="25" t="s">
        <v>220</v>
      </c>
      <c r="C218" s="1">
        <v>13618</v>
      </c>
    </row>
    <row r="219" spans="1:3">
      <c r="A219" s="24">
        <v>21001</v>
      </c>
      <c r="B219" s="25" t="s">
        <v>221</v>
      </c>
      <c r="C219" s="1">
        <v>56</v>
      </c>
    </row>
    <row r="220" spans="1:3">
      <c r="A220" s="24">
        <v>2100199</v>
      </c>
      <c r="B220" s="24" t="s">
        <v>222</v>
      </c>
      <c r="C220" s="1">
        <v>56</v>
      </c>
    </row>
    <row r="221" spans="1:3">
      <c r="A221" s="24">
        <v>21003</v>
      </c>
      <c r="B221" s="25" t="s">
        <v>223</v>
      </c>
      <c r="C221" s="1">
        <v>2486</v>
      </c>
    </row>
    <row r="222" spans="1:3">
      <c r="A222" s="24">
        <v>2100301</v>
      </c>
      <c r="B222" s="24" t="s">
        <v>224</v>
      </c>
      <c r="C222" s="1">
        <v>168</v>
      </c>
    </row>
    <row r="223" spans="1:3">
      <c r="A223" s="24">
        <v>2100302</v>
      </c>
      <c r="B223" s="24" t="s">
        <v>225</v>
      </c>
      <c r="C223" s="1">
        <v>2154</v>
      </c>
    </row>
    <row r="224" spans="1:3">
      <c r="A224" s="24">
        <v>2100399</v>
      </c>
      <c r="B224" s="24" t="s">
        <v>226</v>
      </c>
      <c r="C224" s="1">
        <v>164</v>
      </c>
    </row>
    <row r="225" spans="1:3">
      <c r="A225" s="24">
        <v>21004</v>
      </c>
      <c r="B225" s="25" t="s">
        <v>227</v>
      </c>
      <c r="C225" s="1">
        <v>5873</v>
      </c>
    </row>
    <row r="226" spans="1:3">
      <c r="A226" s="24">
        <v>2100401</v>
      </c>
      <c r="B226" s="24" t="s">
        <v>228</v>
      </c>
      <c r="C226" s="1">
        <v>528</v>
      </c>
    </row>
    <row r="227" spans="1:3">
      <c r="A227" s="24">
        <v>2100403</v>
      </c>
      <c r="B227" s="24" t="s">
        <v>229</v>
      </c>
      <c r="C227" s="1">
        <v>194</v>
      </c>
    </row>
    <row r="228" spans="1:3">
      <c r="A228" s="24">
        <v>2100408</v>
      </c>
      <c r="B228" s="24" t="s">
        <v>230</v>
      </c>
      <c r="C228" s="1">
        <v>3432</v>
      </c>
    </row>
    <row r="229" spans="1:3">
      <c r="A229" s="24">
        <v>2100409</v>
      </c>
      <c r="B229" s="24" t="s">
        <v>231</v>
      </c>
      <c r="C229" s="1">
        <v>808</v>
      </c>
    </row>
    <row r="230" spans="1:3">
      <c r="A230" s="24">
        <v>2100410</v>
      </c>
      <c r="B230" s="24" t="s">
        <v>232</v>
      </c>
      <c r="C230" s="1">
        <v>4</v>
      </c>
    </row>
    <row r="231" spans="1:3">
      <c r="A231" s="24">
        <v>2100499</v>
      </c>
      <c r="B231" s="24" t="s">
        <v>233</v>
      </c>
      <c r="C231" s="1">
        <v>906</v>
      </c>
    </row>
    <row r="232" spans="1:3">
      <c r="A232" s="24">
        <v>21005</v>
      </c>
      <c r="B232" s="25" t="s">
        <v>234</v>
      </c>
      <c r="C232" s="1">
        <v>2328</v>
      </c>
    </row>
    <row r="233" spans="1:3">
      <c r="A233" s="24">
        <v>2100501</v>
      </c>
      <c r="B233" s="24" t="s">
        <v>235</v>
      </c>
      <c r="C233" s="1">
        <v>662</v>
      </c>
    </row>
    <row r="234" spans="1:3">
      <c r="A234" s="24">
        <v>2100502</v>
      </c>
      <c r="B234" s="24" t="s">
        <v>236</v>
      </c>
      <c r="C234" s="1">
        <v>392</v>
      </c>
    </row>
    <row r="235" spans="1:3">
      <c r="A235" s="24">
        <v>2100504</v>
      </c>
      <c r="B235" s="24" t="s">
        <v>237</v>
      </c>
      <c r="C235" s="1">
        <v>15</v>
      </c>
    </row>
    <row r="236" spans="1:3">
      <c r="A236" s="24">
        <v>2100506</v>
      </c>
      <c r="B236" s="24" t="s">
        <v>238</v>
      </c>
      <c r="C236" s="1">
        <v>1259</v>
      </c>
    </row>
    <row r="237" spans="1:3">
      <c r="A237" s="24">
        <v>21006</v>
      </c>
      <c r="B237" s="25" t="s">
        <v>239</v>
      </c>
      <c r="C237" s="1">
        <v>150</v>
      </c>
    </row>
    <row r="238" spans="1:3">
      <c r="A238" s="24">
        <v>2100601</v>
      </c>
      <c r="B238" s="24" t="s">
        <v>240</v>
      </c>
      <c r="C238" s="1">
        <v>150</v>
      </c>
    </row>
    <row r="239" spans="1:3">
      <c r="A239" s="24">
        <v>21007</v>
      </c>
      <c r="B239" s="25" t="s">
        <v>241</v>
      </c>
      <c r="C239" s="1">
        <v>1961</v>
      </c>
    </row>
    <row r="240" spans="1:3">
      <c r="A240" s="24">
        <v>2100716</v>
      </c>
      <c r="B240" s="24" t="s">
        <v>242</v>
      </c>
      <c r="C240" s="1">
        <v>54</v>
      </c>
    </row>
    <row r="241" spans="1:3">
      <c r="A241" s="24">
        <v>2100717</v>
      </c>
      <c r="B241" s="24" t="s">
        <v>243</v>
      </c>
      <c r="C241" s="1">
        <v>1844</v>
      </c>
    </row>
    <row r="242" spans="1:3">
      <c r="A242" s="24">
        <v>2100799</v>
      </c>
      <c r="B242" s="24" t="s">
        <v>244</v>
      </c>
      <c r="C242" s="1">
        <v>63</v>
      </c>
    </row>
    <row r="243" spans="1:3">
      <c r="A243" s="24">
        <v>21010</v>
      </c>
      <c r="B243" s="25" t="s">
        <v>245</v>
      </c>
      <c r="C243" s="1">
        <v>738</v>
      </c>
    </row>
    <row r="244" spans="1:3">
      <c r="A244" s="24">
        <v>2101001</v>
      </c>
      <c r="B244" s="24" t="s">
        <v>49</v>
      </c>
      <c r="C244" s="1">
        <v>35</v>
      </c>
    </row>
    <row r="245" spans="1:3">
      <c r="A245" s="24">
        <v>2101016</v>
      </c>
      <c r="B245" s="24" t="s">
        <v>246</v>
      </c>
      <c r="C245" s="1">
        <v>7</v>
      </c>
    </row>
    <row r="246" spans="1:3">
      <c r="A246" s="24">
        <v>2101099</v>
      </c>
      <c r="B246" s="24" t="s">
        <v>247</v>
      </c>
      <c r="C246" s="1">
        <v>696</v>
      </c>
    </row>
    <row r="247" spans="1:3">
      <c r="A247" s="24">
        <v>21099</v>
      </c>
      <c r="B247" s="25" t="s">
        <v>248</v>
      </c>
      <c r="C247" s="1">
        <v>26</v>
      </c>
    </row>
    <row r="248" spans="1:3">
      <c r="A248" s="24">
        <v>2109901</v>
      </c>
      <c r="B248" s="24" t="s">
        <v>249</v>
      </c>
      <c r="C248" s="1">
        <v>26</v>
      </c>
    </row>
    <row r="249" spans="1:3">
      <c r="A249" s="24">
        <v>211</v>
      </c>
      <c r="B249" s="25" t="s">
        <v>29</v>
      </c>
      <c r="C249" s="1">
        <v>9780</v>
      </c>
    </row>
    <row r="250" spans="1:3">
      <c r="A250" s="24">
        <v>21101</v>
      </c>
      <c r="B250" s="25" t="s">
        <v>250</v>
      </c>
      <c r="C250" s="1">
        <v>752</v>
      </c>
    </row>
    <row r="251" spans="1:3">
      <c r="A251" s="24">
        <v>2110101</v>
      </c>
      <c r="B251" s="24" t="s">
        <v>49</v>
      </c>
      <c r="C251" s="1">
        <v>398</v>
      </c>
    </row>
    <row r="252" spans="1:3">
      <c r="A252" s="24">
        <v>2110199</v>
      </c>
      <c r="B252" s="24" t="s">
        <v>251</v>
      </c>
      <c r="C252" s="1">
        <v>354</v>
      </c>
    </row>
    <row r="253" spans="1:3">
      <c r="A253" s="24">
        <v>21102</v>
      </c>
      <c r="B253" s="25" t="s">
        <v>252</v>
      </c>
      <c r="C253" s="1">
        <v>147</v>
      </c>
    </row>
    <row r="254" spans="1:3">
      <c r="A254" s="24">
        <v>2110299</v>
      </c>
      <c r="B254" s="24" t="s">
        <v>253</v>
      </c>
      <c r="C254" s="1">
        <v>147</v>
      </c>
    </row>
    <row r="255" spans="1:3">
      <c r="A255" s="24">
        <v>21103</v>
      </c>
      <c r="B255" s="25" t="s">
        <v>254</v>
      </c>
      <c r="C255" s="1">
        <v>5869</v>
      </c>
    </row>
    <row r="256" spans="1:3">
      <c r="A256" s="24">
        <v>2110301</v>
      </c>
      <c r="B256" s="24" t="s">
        <v>255</v>
      </c>
      <c r="C256" s="1">
        <v>1651</v>
      </c>
    </row>
    <row r="257" spans="1:3">
      <c r="A257" s="24">
        <v>2110302</v>
      </c>
      <c r="B257" s="24" t="s">
        <v>256</v>
      </c>
      <c r="C257" s="1">
        <v>670</v>
      </c>
    </row>
    <row r="258" spans="1:3">
      <c r="A258" s="24">
        <v>2110307</v>
      </c>
      <c r="B258" s="24" t="s">
        <v>257</v>
      </c>
      <c r="C258" s="1">
        <v>3548</v>
      </c>
    </row>
    <row r="259" spans="1:3">
      <c r="A259" s="24">
        <v>21104</v>
      </c>
      <c r="B259" s="25" t="s">
        <v>258</v>
      </c>
      <c r="C259" s="1">
        <v>1162</v>
      </c>
    </row>
    <row r="260" spans="1:3">
      <c r="A260" s="24">
        <v>2110401</v>
      </c>
      <c r="B260" s="24" t="s">
        <v>259</v>
      </c>
      <c r="C260" s="1">
        <v>169</v>
      </c>
    </row>
    <row r="261" spans="1:3">
      <c r="A261" s="24">
        <v>2110402</v>
      </c>
      <c r="B261" s="24" t="s">
        <v>260</v>
      </c>
      <c r="C261" s="1">
        <v>540</v>
      </c>
    </row>
    <row r="262" spans="1:3">
      <c r="A262" s="24">
        <v>2110499</v>
      </c>
      <c r="B262" s="24" t="s">
        <v>261</v>
      </c>
      <c r="C262" s="1">
        <v>453</v>
      </c>
    </row>
    <row r="263" spans="1:3">
      <c r="A263" s="24">
        <v>21110</v>
      </c>
      <c r="B263" s="25" t="s">
        <v>262</v>
      </c>
      <c r="C263" s="1">
        <v>1134</v>
      </c>
    </row>
    <row r="264" spans="1:3">
      <c r="A264" s="24">
        <v>2111001</v>
      </c>
      <c r="B264" s="24" t="s">
        <v>263</v>
      </c>
      <c r="C264" s="1">
        <v>1134</v>
      </c>
    </row>
    <row r="265" spans="1:3">
      <c r="A265" s="24">
        <v>21113</v>
      </c>
      <c r="B265" s="25" t="s">
        <v>264</v>
      </c>
      <c r="C265" s="1">
        <v>226</v>
      </c>
    </row>
    <row r="266" spans="1:3">
      <c r="A266" s="24">
        <v>2111301</v>
      </c>
      <c r="B266" s="24" t="s">
        <v>265</v>
      </c>
      <c r="C266" s="1">
        <v>226</v>
      </c>
    </row>
    <row r="267" spans="1:3">
      <c r="A267" s="24">
        <v>21199</v>
      </c>
      <c r="B267" s="25" t="s">
        <v>266</v>
      </c>
      <c r="C267" s="1">
        <v>490</v>
      </c>
    </row>
    <row r="268" spans="1:3">
      <c r="A268" s="24">
        <v>2119901</v>
      </c>
      <c r="B268" s="24" t="s">
        <v>267</v>
      </c>
      <c r="C268" s="1">
        <v>490</v>
      </c>
    </row>
    <row r="269" spans="1:3">
      <c r="A269" s="24">
        <v>212</v>
      </c>
      <c r="B269" s="25" t="s">
        <v>30</v>
      </c>
      <c r="C269" s="1">
        <v>78141</v>
      </c>
    </row>
    <row r="270" spans="1:3">
      <c r="A270" s="24">
        <v>21201</v>
      </c>
      <c r="B270" s="25" t="s">
        <v>268</v>
      </c>
      <c r="C270" s="1">
        <v>4145</v>
      </c>
    </row>
    <row r="271" spans="1:3">
      <c r="A271" s="24">
        <v>2120101</v>
      </c>
      <c r="B271" s="24" t="s">
        <v>49</v>
      </c>
      <c r="C271" s="1">
        <v>2144</v>
      </c>
    </row>
    <row r="272" spans="1:3">
      <c r="A272" s="24">
        <v>2120104</v>
      </c>
      <c r="B272" s="24" t="s">
        <v>269</v>
      </c>
      <c r="C272" s="1">
        <v>147</v>
      </c>
    </row>
    <row r="273" spans="1:3">
      <c r="A273" s="24">
        <v>2120199</v>
      </c>
      <c r="B273" s="24" t="s">
        <v>270</v>
      </c>
      <c r="C273" s="1">
        <v>1854</v>
      </c>
    </row>
    <row r="274" spans="1:3">
      <c r="A274" s="24">
        <v>21202</v>
      </c>
      <c r="B274" s="25" t="s">
        <v>271</v>
      </c>
      <c r="C274" s="1">
        <v>0</v>
      </c>
    </row>
    <row r="275" spans="1:3">
      <c r="A275" s="24">
        <v>21203</v>
      </c>
      <c r="B275" s="25" t="s">
        <v>272</v>
      </c>
      <c r="C275" s="1">
        <v>11107</v>
      </c>
    </row>
    <row r="276" spans="1:3">
      <c r="A276" s="24">
        <v>2120303</v>
      </c>
      <c r="B276" s="24" t="s">
        <v>273</v>
      </c>
      <c r="C276" s="1">
        <v>150</v>
      </c>
    </row>
    <row r="277" spans="1:3">
      <c r="A277" s="24">
        <v>2120399</v>
      </c>
      <c r="B277" s="24" t="s">
        <v>274</v>
      </c>
      <c r="C277" s="1">
        <v>10957</v>
      </c>
    </row>
    <row r="278" spans="1:3">
      <c r="A278" s="24">
        <v>21205</v>
      </c>
      <c r="B278" s="25" t="s">
        <v>275</v>
      </c>
      <c r="C278" s="1">
        <v>11525</v>
      </c>
    </row>
    <row r="279" spans="1:3">
      <c r="A279" s="24">
        <v>2120501</v>
      </c>
      <c r="B279" s="24" t="s">
        <v>276</v>
      </c>
      <c r="C279" s="1">
        <v>11525</v>
      </c>
    </row>
    <row r="280" spans="1:3">
      <c r="A280" s="24">
        <v>21206</v>
      </c>
      <c r="B280" s="25" t="s">
        <v>277</v>
      </c>
      <c r="C280" s="1">
        <v>39</v>
      </c>
    </row>
    <row r="281" spans="1:3">
      <c r="A281" s="24">
        <v>2120601</v>
      </c>
      <c r="B281" s="24" t="s">
        <v>278</v>
      </c>
      <c r="C281" s="1">
        <v>39</v>
      </c>
    </row>
    <row r="282" spans="1:3">
      <c r="A282" s="24">
        <v>21299</v>
      </c>
      <c r="B282" s="25" t="s">
        <v>279</v>
      </c>
      <c r="C282" s="1">
        <v>51324</v>
      </c>
    </row>
    <row r="283" spans="1:3">
      <c r="A283" s="24">
        <v>2129999</v>
      </c>
      <c r="B283" s="24" t="s">
        <v>280</v>
      </c>
      <c r="C283" s="1">
        <v>51324</v>
      </c>
    </row>
    <row r="284" spans="1:3">
      <c r="A284" s="24">
        <v>213</v>
      </c>
      <c r="B284" s="25" t="s">
        <v>31</v>
      </c>
      <c r="C284" s="1">
        <v>15333</v>
      </c>
    </row>
    <row r="285" spans="1:3">
      <c r="A285" s="24">
        <v>21301</v>
      </c>
      <c r="B285" s="25" t="s">
        <v>281</v>
      </c>
      <c r="C285" s="1">
        <v>5600</v>
      </c>
    </row>
    <row r="286" spans="1:3">
      <c r="A286" s="24">
        <v>2130101</v>
      </c>
      <c r="B286" s="24" t="s">
        <v>49</v>
      </c>
      <c r="C286" s="1">
        <v>439</v>
      </c>
    </row>
    <row r="287" spans="1:3">
      <c r="A287" s="24">
        <v>2130104</v>
      </c>
      <c r="B287" s="24" t="s">
        <v>54</v>
      </c>
      <c r="C287" s="1">
        <v>260</v>
      </c>
    </row>
    <row r="288" spans="1:3">
      <c r="A288" s="24">
        <v>2130106</v>
      </c>
      <c r="B288" s="24" t="s">
        <v>282</v>
      </c>
      <c r="C288" s="1">
        <v>681</v>
      </c>
    </row>
    <row r="289" spans="1:3">
      <c r="A289" s="24">
        <v>2130108</v>
      </c>
      <c r="B289" s="24" t="s">
        <v>283</v>
      </c>
      <c r="C289" s="1">
        <v>195</v>
      </c>
    </row>
    <row r="290" spans="1:3">
      <c r="A290" s="24">
        <v>2130109</v>
      </c>
      <c r="B290" s="24" t="s">
        <v>284</v>
      </c>
      <c r="C290" s="1">
        <v>308</v>
      </c>
    </row>
    <row r="291" spans="1:3">
      <c r="A291" s="24">
        <v>2130114</v>
      </c>
      <c r="B291" s="24" t="s">
        <v>285</v>
      </c>
      <c r="C291" s="1">
        <v>5</v>
      </c>
    </row>
    <row r="292" spans="1:3">
      <c r="A292" s="24">
        <v>2130119</v>
      </c>
      <c r="B292" s="24" t="s">
        <v>286</v>
      </c>
      <c r="C292" s="1">
        <v>39</v>
      </c>
    </row>
    <row r="293" spans="1:3">
      <c r="A293" s="24">
        <v>2130121</v>
      </c>
      <c r="B293" s="24" t="s">
        <v>287</v>
      </c>
      <c r="C293" s="1">
        <v>452</v>
      </c>
    </row>
    <row r="294" spans="1:3">
      <c r="A294" s="24">
        <v>2130122</v>
      </c>
      <c r="B294" s="24" t="s">
        <v>422</v>
      </c>
      <c r="C294" s="1">
        <v>571</v>
      </c>
    </row>
    <row r="295" spans="1:3">
      <c r="A295" s="24">
        <v>2130124</v>
      </c>
      <c r="B295" s="24" t="s">
        <v>288</v>
      </c>
      <c r="C295" s="1">
        <v>611</v>
      </c>
    </row>
    <row r="296" spans="1:3">
      <c r="A296" s="24">
        <v>2130125</v>
      </c>
      <c r="B296" s="24" t="s">
        <v>289</v>
      </c>
      <c r="C296" s="1">
        <v>16</v>
      </c>
    </row>
    <row r="297" spans="1:3">
      <c r="A297" s="24">
        <v>2130126</v>
      </c>
      <c r="B297" s="24" t="s">
        <v>290</v>
      </c>
      <c r="C297" s="1">
        <v>864</v>
      </c>
    </row>
    <row r="298" spans="1:3">
      <c r="A298" s="24">
        <v>2130135</v>
      </c>
      <c r="B298" s="24" t="s">
        <v>291</v>
      </c>
      <c r="C298" s="1">
        <v>19</v>
      </c>
    </row>
    <row r="299" spans="1:3">
      <c r="A299" s="24">
        <v>2130152</v>
      </c>
      <c r="B299" s="24" t="s">
        <v>292</v>
      </c>
      <c r="C299" s="1">
        <v>145</v>
      </c>
    </row>
    <row r="300" spans="1:3">
      <c r="A300" s="24">
        <v>2130199</v>
      </c>
      <c r="B300" s="24" t="s">
        <v>293</v>
      </c>
      <c r="C300" s="1">
        <v>996</v>
      </c>
    </row>
    <row r="301" spans="1:3">
      <c r="A301" s="24">
        <v>21302</v>
      </c>
      <c r="B301" s="25" t="s">
        <v>294</v>
      </c>
      <c r="C301" s="1">
        <v>851</v>
      </c>
    </row>
    <row r="302" spans="1:3">
      <c r="A302" s="24">
        <v>2130205</v>
      </c>
      <c r="B302" s="24" t="s">
        <v>295</v>
      </c>
      <c r="C302" s="1">
        <v>408</v>
      </c>
    </row>
    <row r="303" spans="1:3">
      <c r="A303" s="24">
        <v>2130208</v>
      </c>
      <c r="B303" s="24" t="s">
        <v>296</v>
      </c>
      <c r="C303" s="1">
        <v>12</v>
      </c>
    </row>
    <row r="304" spans="1:3">
      <c r="A304" s="24">
        <v>2130209</v>
      </c>
      <c r="B304" s="24" t="s">
        <v>297</v>
      </c>
      <c r="C304" s="1">
        <v>3</v>
      </c>
    </row>
    <row r="305" spans="1:3">
      <c r="A305" s="24">
        <v>2130234</v>
      </c>
      <c r="B305" s="24" t="s">
        <v>298</v>
      </c>
      <c r="C305" s="1">
        <v>13</v>
      </c>
    </row>
    <row r="306" spans="1:3">
      <c r="A306" s="24">
        <v>2130299</v>
      </c>
      <c r="B306" s="24" t="s">
        <v>299</v>
      </c>
      <c r="C306" s="1">
        <v>415</v>
      </c>
    </row>
    <row r="307" spans="1:3">
      <c r="A307" s="24">
        <v>21303</v>
      </c>
      <c r="B307" s="25" t="s">
        <v>300</v>
      </c>
      <c r="C307" s="1">
        <v>4273</v>
      </c>
    </row>
    <row r="308" spans="1:3">
      <c r="A308" s="24">
        <v>2130305</v>
      </c>
      <c r="B308" s="24" t="s">
        <v>301</v>
      </c>
      <c r="C308" s="1">
        <v>1000</v>
      </c>
    </row>
    <row r="309" spans="1:3">
      <c r="A309" s="24">
        <v>2130306</v>
      </c>
      <c r="B309" s="24" t="s">
        <v>302</v>
      </c>
      <c r="C309" s="1">
        <v>98</v>
      </c>
    </row>
    <row r="310" spans="1:3">
      <c r="A310" s="24">
        <v>2130311</v>
      </c>
      <c r="B310" s="24" t="s">
        <v>303</v>
      </c>
      <c r="C310" s="1">
        <v>3</v>
      </c>
    </row>
    <row r="311" spans="1:3">
      <c r="A311" s="24">
        <v>2130314</v>
      </c>
      <c r="B311" s="24" t="s">
        <v>304</v>
      </c>
      <c r="C311" s="1">
        <v>332</v>
      </c>
    </row>
    <row r="312" spans="1:3">
      <c r="A312" s="24">
        <v>2130316</v>
      </c>
      <c r="B312" s="24" t="s">
        <v>305</v>
      </c>
      <c r="C312" s="1">
        <v>2045</v>
      </c>
    </row>
    <row r="313" spans="1:3">
      <c r="A313" s="24">
        <v>2130331</v>
      </c>
      <c r="B313" s="24" t="s">
        <v>306</v>
      </c>
      <c r="C313" s="1">
        <v>40</v>
      </c>
    </row>
    <row r="314" spans="1:3">
      <c r="A314" s="24">
        <v>2130399</v>
      </c>
      <c r="B314" s="24" t="s">
        <v>307</v>
      </c>
      <c r="C314" s="1">
        <v>755</v>
      </c>
    </row>
    <row r="315" spans="1:3">
      <c r="A315" s="24">
        <v>21305</v>
      </c>
      <c r="B315" s="25" t="s">
        <v>308</v>
      </c>
      <c r="C315" s="1">
        <v>25</v>
      </c>
    </row>
    <row r="316" spans="1:3">
      <c r="A316" s="24">
        <v>2130505</v>
      </c>
      <c r="B316" s="24" t="s">
        <v>309</v>
      </c>
      <c r="C316" s="1">
        <v>25</v>
      </c>
    </row>
    <row r="317" spans="1:3">
      <c r="A317" s="24">
        <v>21306</v>
      </c>
      <c r="B317" s="25" t="s">
        <v>310</v>
      </c>
      <c r="C317" s="1">
        <v>56</v>
      </c>
    </row>
    <row r="318" spans="1:3">
      <c r="A318" s="24">
        <v>2130603</v>
      </c>
      <c r="B318" s="24" t="s">
        <v>311</v>
      </c>
      <c r="C318" s="1">
        <v>56</v>
      </c>
    </row>
    <row r="319" spans="1:3">
      <c r="A319" s="24">
        <v>21307</v>
      </c>
      <c r="B319" s="25" t="s">
        <v>312</v>
      </c>
      <c r="C319" s="1">
        <v>1847</v>
      </c>
    </row>
    <row r="320" spans="1:3">
      <c r="A320" s="24">
        <v>2130701</v>
      </c>
      <c r="B320" s="24" t="s">
        <v>313</v>
      </c>
      <c r="C320" s="1">
        <v>860</v>
      </c>
    </row>
    <row r="321" spans="1:3">
      <c r="A321" s="24">
        <v>2130706</v>
      </c>
      <c r="B321" s="24" t="s">
        <v>314</v>
      </c>
      <c r="C321" s="1">
        <v>722</v>
      </c>
    </row>
    <row r="322" spans="1:3">
      <c r="A322" s="24">
        <v>2130707</v>
      </c>
      <c r="B322" s="24" t="s">
        <v>315</v>
      </c>
      <c r="C322" s="1">
        <v>232</v>
      </c>
    </row>
    <row r="323" spans="1:3">
      <c r="A323" s="24">
        <v>2130799</v>
      </c>
      <c r="B323" s="24" t="s">
        <v>316</v>
      </c>
      <c r="C323" s="1">
        <v>33</v>
      </c>
    </row>
    <row r="324" spans="1:3">
      <c r="A324" s="24">
        <v>21308</v>
      </c>
      <c r="B324" s="25" t="s">
        <v>423</v>
      </c>
      <c r="C324" s="1">
        <v>1063</v>
      </c>
    </row>
    <row r="325" spans="1:3">
      <c r="A325" s="24">
        <v>2130801</v>
      </c>
      <c r="B325" s="24" t="s">
        <v>317</v>
      </c>
      <c r="C325" s="1">
        <v>129</v>
      </c>
    </row>
    <row r="326" spans="1:3">
      <c r="A326" s="24">
        <v>2130803</v>
      </c>
      <c r="B326" s="24" t="s">
        <v>424</v>
      </c>
      <c r="C326" s="1">
        <v>869</v>
      </c>
    </row>
    <row r="327" spans="1:3">
      <c r="A327" s="24">
        <v>2130899</v>
      </c>
      <c r="B327" s="24" t="s">
        <v>425</v>
      </c>
      <c r="C327" s="1">
        <v>65</v>
      </c>
    </row>
    <row r="328" spans="1:3">
      <c r="A328" s="24">
        <v>21309</v>
      </c>
      <c r="B328" s="25" t="s">
        <v>318</v>
      </c>
      <c r="C328" s="1">
        <v>2</v>
      </c>
    </row>
    <row r="329" spans="1:3">
      <c r="A329" s="24">
        <v>2130999</v>
      </c>
      <c r="B329" s="24" t="s">
        <v>319</v>
      </c>
      <c r="C329" s="1">
        <v>2</v>
      </c>
    </row>
    <row r="330" spans="1:3">
      <c r="A330" s="24">
        <v>21399</v>
      </c>
      <c r="B330" s="25" t="s">
        <v>320</v>
      </c>
      <c r="C330" s="1">
        <v>1617</v>
      </c>
    </row>
    <row r="331" spans="1:3">
      <c r="A331" s="24">
        <v>2139999</v>
      </c>
      <c r="B331" s="24" t="s">
        <v>321</v>
      </c>
      <c r="C331" s="1">
        <v>1617</v>
      </c>
    </row>
    <row r="332" spans="1:3">
      <c r="A332" s="24">
        <v>214</v>
      </c>
      <c r="B332" s="25" t="s">
        <v>32</v>
      </c>
      <c r="C332" s="1">
        <v>967</v>
      </c>
    </row>
    <row r="333" spans="1:3">
      <c r="A333" s="24">
        <v>21401</v>
      </c>
      <c r="B333" s="25" t="s">
        <v>322</v>
      </c>
      <c r="C333" s="1">
        <v>152</v>
      </c>
    </row>
    <row r="334" spans="1:3">
      <c r="A334" s="24">
        <v>2140102</v>
      </c>
      <c r="B334" s="24" t="s">
        <v>50</v>
      </c>
      <c r="C334" s="1">
        <v>152</v>
      </c>
    </row>
    <row r="335" spans="1:3">
      <c r="A335" s="24">
        <v>21403</v>
      </c>
      <c r="B335" s="25" t="s">
        <v>323</v>
      </c>
      <c r="C335" s="1">
        <v>30</v>
      </c>
    </row>
    <row r="336" spans="1:3">
      <c r="A336" s="24">
        <v>2140399</v>
      </c>
      <c r="B336" s="24" t="s">
        <v>324</v>
      </c>
      <c r="C336" s="1">
        <v>30</v>
      </c>
    </row>
    <row r="337" spans="1:3">
      <c r="A337" s="24">
        <v>21499</v>
      </c>
      <c r="B337" s="25" t="s">
        <v>325</v>
      </c>
      <c r="C337" s="1">
        <v>785</v>
      </c>
    </row>
    <row r="338" spans="1:3">
      <c r="A338" s="24">
        <v>2149999</v>
      </c>
      <c r="B338" s="24" t="s">
        <v>326</v>
      </c>
      <c r="C338" s="1">
        <v>785</v>
      </c>
    </row>
    <row r="339" spans="1:3">
      <c r="A339" s="24">
        <v>215</v>
      </c>
      <c r="B339" s="25" t="s">
        <v>33</v>
      </c>
      <c r="C339" s="1">
        <v>3388</v>
      </c>
    </row>
    <row r="340" spans="1:3">
      <c r="A340" s="24">
        <v>21502</v>
      </c>
      <c r="B340" s="25" t="s">
        <v>327</v>
      </c>
      <c r="C340" s="1">
        <v>708</v>
      </c>
    </row>
    <row r="341" spans="1:3">
      <c r="A341" s="24">
        <v>2150299</v>
      </c>
      <c r="B341" s="24" t="s">
        <v>328</v>
      </c>
      <c r="C341" s="1">
        <v>708</v>
      </c>
    </row>
    <row r="342" spans="1:3">
      <c r="A342" s="24">
        <v>21505</v>
      </c>
      <c r="B342" s="25" t="s">
        <v>329</v>
      </c>
      <c r="C342" s="1">
        <v>2123</v>
      </c>
    </row>
    <row r="343" spans="1:3">
      <c r="A343" s="24">
        <v>2150502</v>
      </c>
      <c r="B343" s="24" t="s">
        <v>50</v>
      </c>
      <c r="C343" s="1">
        <v>346</v>
      </c>
    </row>
    <row r="344" spans="1:3">
      <c r="A344" s="24">
        <v>2150510</v>
      </c>
      <c r="B344" s="24" t="s">
        <v>330</v>
      </c>
      <c r="C344" s="1">
        <v>1777</v>
      </c>
    </row>
    <row r="345" spans="1:3">
      <c r="A345" s="24">
        <v>21506</v>
      </c>
      <c r="B345" s="25" t="s">
        <v>331</v>
      </c>
      <c r="C345" s="1">
        <v>403</v>
      </c>
    </row>
    <row r="346" spans="1:3">
      <c r="A346" s="24">
        <v>2150601</v>
      </c>
      <c r="B346" s="24" t="s">
        <v>49</v>
      </c>
      <c r="C346" s="1">
        <v>226</v>
      </c>
    </row>
    <row r="347" spans="1:3">
      <c r="A347" s="24">
        <v>2150605</v>
      </c>
      <c r="B347" s="24" t="s">
        <v>332</v>
      </c>
      <c r="C347" s="1">
        <v>31</v>
      </c>
    </row>
    <row r="348" spans="1:3">
      <c r="A348" s="24">
        <v>2150699</v>
      </c>
      <c r="B348" s="24" t="s">
        <v>333</v>
      </c>
      <c r="C348" s="1">
        <v>145</v>
      </c>
    </row>
    <row r="349" spans="1:3">
      <c r="A349" s="24">
        <v>21508</v>
      </c>
      <c r="B349" s="25" t="s">
        <v>334</v>
      </c>
      <c r="C349" s="1">
        <v>115</v>
      </c>
    </row>
    <row r="350" spans="1:3">
      <c r="A350" s="24">
        <v>2150804</v>
      </c>
      <c r="B350" s="24" t="s">
        <v>335</v>
      </c>
      <c r="C350" s="1">
        <v>115</v>
      </c>
    </row>
    <row r="351" spans="1:3">
      <c r="A351" s="24">
        <v>21599</v>
      </c>
      <c r="B351" s="25" t="s">
        <v>336</v>
      </c>
      <c r="C351" s="1">
        <v>39</v>
      </c>
    </row>
    <row r="352" spans="1:3">
      <c r="A352" s="24">
        <v>2159999</v>
      </c>
      <c r="B352" s="24" t="s">
        <v>337</v>
      </c>
      <c r="C352" s="1">
        <v>39</v>
      </c>
    </row>
    <row r="353" spans="1:3">
      <c r="A353" s="24">
        <v>216</v>
      </c>
      <c r="B353" s="25" t="s">
        <v>34</v>
      </c>
      <c r="C353" s="1">
        <v>13859</v>
      </c>
    </row>
    <row r="354" spans="1:3">
      <c r="A354" s="24">
        <v>21602</v>
      </c>
      <c r="B354" s="25" t="s">
        <v>338</v>
      </c>
      <c r="C354" s="1">
        <v>4</v>
      </c>
    </row>
    <row r="355" spans="1:3">
      <c r="A355" s="24">
        <v>2160299</v>
      </c>
      <c r="B355" s="24" t="s">
        <v>339</v>
      </c>
      <c r="C355" s="1">
        <v>4</v>
      </c>
    </row>
    <row r="356" spans="1:3">
      <c r="A356" s="24">
        <v>21605</v>
      </c>
      <c r="B356" s="25" t="s">
        <v>340</v>
      </c>
      <c r="C356" s="1">
        <v>315</v>
      </c>
    </row>
    <row r="357" spans="1:3">
      <c r="A357" s="24">
        <v>2160599</v>
      </c>
      <c r="B357" s="24" t="s">
        <v>341</v>
      </c>
      <c r="C357" s="1">
        <v>315</v>
      </c>
    </row>
    <row r="358" spans="1:3">
      <c r="A358" s="24">
        <v>21606</v>
      </c>
      <c r="B358" s="25" t="s">
        <v>342</v>
      </c>
      <c r="C358" s="1">
        <v>7010</v>
      </c>
    </row>
    <row r="359" spans="1:3">
      <c r="A359" s="24">
        <v>2160699</v>
      </c>
      <c r="B359" s="24" t="s">
        <v>343</v>
      </c>
      <c r="C359" s="1">
        <v>7010</v>
      </c>
    </row>
    <row r="360" spans="1:3">
      <c r="A360" s="24">
        <v>21699</v>
      </c>
      <c r="B360" s="25" t="s">
        <v>344</v>
      </c>
      <c r="C360" s="1">
        <v>6530</v>
      </c>
    </row>
    <row r="361" spans="1:3">
      <c r="A361" s="24">
        <v>2169999</v>
      </c>
      <c r="B361" s="24" t="s">
        <v>345</v>
      </c>
      <c r="C361" s="1">
        <v>6530</v>
      </c>
    </row>
    <row r="362" spans="1:3">
      <c r="A362" s="24">
        <v>217</v>
      </c>
      <c r="B362" s="25" t="s">
        <v>346</v>
      </c>
      <c r="C362" s="1">
        <v>261</v>
      </c>
    </row>
    <row r="363" spans="1:3">
      <c r="A363" s="24">
        <v>21799</v>
      </c>
      <c r="B363" s="25" t="s">
        <v>347</v>
      </c>
      <c r="C363" s="1">
        <v>261</v>
      </c>
    </row>
    <row r="364" spans="1:3">
      <c r="A364" s="24">
        <v>2179901</v>
      </c>
      <c r="B364" s="24" t="s">
        <v>348</v>
      </c>
      <c r="C364" s="1">
        <v>261</v>
      </c>
    </row>
    <row r="365" spans="1:3">
      <c r="A365" s="24">
        <v>219</v>
      </c>
      <c r="B365" s="25" t="s">
        <v>349</v>
      </c>
      <c r="C365" s="1">
        <v>2292</v>
      </c>
    </row>
    <row r="366" spans="1:3">
      <c r="A366" s="24">
        <v>21999</v>
      </c>
      <c r="B366" s="25" t="s">
        <v>350</v>
      </c>
      <c r="C366" s="1">
        <v>2292</v>
      </c>
    </row>
    <row r="367" spans="1:3">
      <c r="A367" s="24">
        <v>221</v>
      </c>
      <c r="B367" s="25" t="s">
        <v>351</v>
      </c>
      <c r="C367" s="1">
        <v>5713</v>
      </c>
    </row>
    <row r="368" spans="1:3">
      <c r="A368" s="24">
        <v>22101</v>
      </c>
      <c r="B368" s="25" t="s">
        <v>352</v>
      </c>
      <c r="C368" s="1">
        <v>1680</v>
      </c>
    </row>
    <row r="369" spans="1:3">
      <c r="A369" s="24">
        <v>2210199</v>
      </c>
      <c r="B369" s="24" t="s">
        <v>353</v>
      </c>
      <c r="C369" s="1">
        <v>1680</v>
      </c>
    </row>
    <row r="370" spans="1:3">
      <c r="A370" s="24">
        <v>22102</v>
      </c>
      <c r="B370" s="25" t="s">
        <v>354</v>
      </c>
      <c r="C370" s="1">
        <v>4033</v>
      </c>
    </row>
    <row r="371" spans="1:3">
      <c r="A371" s="24">
        <v>2210201</v>
      </c>
      <c r="B371" s="24" t="s">
        <v>355</v>
      </c>
      <c r="C371" s="1">
        <v>4033</v>
      </c>
    </row>
    <row r="372" spans="1:3">
      <c r="A372" s="24">
        <v>229</v>
      </c>
      <c r="B372" s="25" t="s">
        <v>356</v>
      </c>
      <c r="C372" s="1">
        <v>10</v>
      </c>
    </row>
    <row r="373" spans="1:3">
      <c r="A373" s="24">
        <v>22999</v>
      </c>
      <c r="B373" s="25" t="s">
        <v>357</v>
      </c>
      <c r="C373" s="1">
        <v>10</v>
      </c>
    </row>
    <row r="374" spans="1:3">
      <c r="A374" s="24">
        <v>2299901</v>
      </c>
      <c r="B374" s="27" t="s">
        <v>358</v>
      </c>
      <c r="C374" s="1">
        <v>10</v>
      </c>
    </row>
    <row r="375" spans="1:3">
      <c r="A375" s="24">
        <v>232</v>
      </c>
      <c r="B375" s="25" t="s">
        <v>39</v>
      </c>
      <c r="C375" s="1">
        <v>3053</v>
      </c>
    </row>
    <row r="376" spans="1:3">
      <c r="A376" s="24">
        <v>23203</v>
      </c>
      <c r="B376" s="25" t="s">
        <v>426</v>
      </c>
      <c r="C376" s="1">
        <v>3053</v>
      </c>
    </row>
    <row r="377" spans="1:3">
      <c r="A377" s="24">
        <v>2320301</v>
      </c>
      <c r="B377" s="24" t="s">
        <v>427</v>
      </c>
      <c r="C377" s="1">
        <v>3053</v>
      </c>
    </row>
  </sheetData>
  <mergeCells count="1">
    <mergeCell ref="A2: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65"/>
  <sheetViews>
    <sheetView showZeros="0" workbookViewId="0">
      <selection activeCell="C10" sqref="C10"/>
    </sheetView>
  </sheetViews>
  <sheetFormatPr defaultRowHeight="14.25"/>
  <cols>
    <col min="1" max="1" width="15" customWidth="1"/>
    <col min="2" max="2" width="34.375" customWidth="1"/>
    <col min="3" max="3" width="19.875" customWidth="1"/>
    <col min="4" max="5" width="9.5" bestFit="1" customWidth="1"/>
    <col min="6" max="7" width="9.125" bestFit="1" customWidth="1"/>
    <col min="8" max="8" width="9.5" bestFit="1" customWidth="1"/>
    <col min="9" max="9" width="9.125" bestFit="1" customWidth="1"/>
  </cols>
  <sheetData>
    <row r="1" spans="1:9" ht="27" customHeight="1">
      <c r="A1" s="68" t="s">
        <v>673</v>
      </c>
    </row>
    <row r="2" spans="1:9" s="19" customFormat="1" ht="18.75">
      <c r="A2" s="88" t="s">
        <v>449</v>
      </c>
      <c r="B2" s="88"/>
      <c r="C2" s="88"/>
      <c r="D2" s="21"/>
      <c r="E2" s="21"/>
      <c r="F2" s="21"/>
      <c r="G2" s="21"/>
      <c r="H2" s="22"/>
      <c r="I2" s="22"/>
    </row>
    <row r="3" spans="1:9" s="19" customFormat="1">
      <c r="A3" s="17"/>
      <c r="B3" s="18"/>
      <c r="C3" s="5" t="s">
        <v>26</v>
      </c>
      <c r="D3" s="20"/>
      <c r="E3" s="18"/>
      <c r="F3" s="18"/>
      <c r="G3" s="18"/>
      <c r="H3" s="18"/>
      <c r="I3" s="18"/>
    </row>
    <row r="4" spans="1:9" s="19" customFormat="1" ht="29.25" customHeight="1">
      <c r="A4" s="12" t="s">
        <v>45</v>
      </c>
      <c r="B4" s="12" t="s">
        <v>0</v>
      </c>
      <c r="C4" s="13" t="s">
        <v>373</v>
      </c>
      <c r="D4" s="20"/>
      <c r="E4" s="18"/>
      <c r="F4" s="18"/>
      <c r="G4" s="18"/>
      <c r="H4" s="18"/>
      <c r="I4" s="18"/>
    </row>
    <row r="5" spans="1:9">
      <c r="A5" s="33" t="s">
        <v>450</v>
      </c>
      <c r="B5" s="33" t="s">
        <v>451</v>
      </c>
      <c r="C5" s="1">
        <v>108000</v>
      </c>
    </row>
    <row r="6" spans="1:9">
      <c r="A6" s="33" t="s">
        <v>452</v>
      </c>
      <c r="B6" s="33" t="s">
        <v>453</v>
      </c>
      <c r="C6" s="1">
        <v>32855</v>
      </c>
    </row>
    <row r="7" spans="1:9">
      <c r="A7" s="33" t="s">
        <v>454</v>
      </c>
      <c r="B7" s="33" t="s">
        <v>455</v>
      </c>
      <c r="C7" s="1">
        <v>23442</v>
      </c>
    </row>
    <row r="8" spans="1:9">
      <c r="A8" s="33" t="s">
        <v>456</v>
      </c>
      <c r="B8" s="33" t="s">
        <v>457</v>
      </c>
      <c r="C8" s="1">
        <v>12325</v>
      </c>
    </row>
    <row r="9" spans="1:9">
      <c r="A9" s="33" t="s">
        <v>458</v>
      </c>
      <c r="B9" s="33" t="s">
        <v>459</v>
      </c>
      <c r="C9" s="1">
        <v>9705</v>
      </c>
    </row>
    <row r="10" spans="1:9">
      <c r="A10" s="33" t="s">
        <v>460</v>
      </c>
      <c r="B10" s="33" t="s">
        <v>461</v>
      </c>
      <c r="C10" s="1">
        <v>1151</v>
      </c>
    </row>
    <row r="11" spans="1:9">
      <c r="A11" s="33" t="s">
        <v>462</v>
      </c>
      <c r="B11" s="33" t="s">
        <v>463</v>
      </c>
      <c r="C11" s="1">
        <v>21453</v>
      </c>
    </row>
    <row r="12" spans="1:9">
      <c r="A12" s="3">
        <v>30108</v>
      </c>
      <c r="B12" s="33" t="s">
        <v>464</v>
      </c>
      <c r="C12" s="1">
        <v>1535</v>
      </c>
    </row>
    <row r="13" spans="1:9">
      <c r="A13" s="3">
        <v>30199</v>
      </c>
      <c r="B13" s="33" t="s">
        <v>465</v>
      </c>
      <c r="C13" s="1">
        <v>5534</v>
      </c>
    </row>
    <row r="14" spans="1:9">
      <c r="A14" s="33" t="s">
        <v>466</v>
      </c>
      <c r="B14" s="33" t="s">
        <v>467</v>
      </c>
      <c r="C14" s="1">
        <v>28553</v>
      </c>
    </row>
    <row r="15" spans="1:9">
      <c r="A15" s="33" t="s">
        <v>468</v>
      </c>
      <c r="B15" s="33" t="s">
        <v>469</v>
      </c>
      <c r="C15" s="1">
        <v>4285</v>
      </c>
    </row>
    <row r="16" spans="1:9">
      <c r="A16" s="33" t="s">
        <v>470</v>
      </c>
      <c r="B16" s="33" t="s">
        <v>471</v>
      </c>
      <c r="C16" s="1">
        <v>959</v>
      </c>
    </row>
    <row r="17" spans="1:3">
      <c r="A17" s="33" t="s">
        <v>472</v>
      </c>
      <c r="B17" s="33" t="s">
        <v>473</v>
      </c>
      <c r="C17" s="1">
        <v>299</v>
      </c>
    </row>
    <row r="18" spans="1:3">
      <c r="A18" s="33" t="s">
        <v>474</v>
      </c>
      <c r="B18" s="33" t="s">
        <v>475</v>
      </c>
      <c r="C18" s="1">
        <v>40</v>
      </c>
    </row>
    <row r="19" spans="1:3">
      <c r="A19" s="33" t="s">
        <v>476</v>
      </c>
      <c r="B19" s="33" t="s">
        <v>477</v>
      </c>
      <c r="C19" s="1">
        <v>563</v>
      </c>
    </row>
    <row r="20" spans="1:3">
      <c r="A20" s="33" t="s">
        <v>478</v>
      </c>
      <c r="B20" s="33" t="s">
        <v>479</v>
      </c>
      <c r="C20" s="1">
        <v>2140</v>
      </c>
    </row>
    <row r="21" spans="1:3">
      <c r="A21" s="33" t="s">
        <v>480</v>
      </c>
      <c r="B21" s="33" t="s">
        <v>481</v>
      </c>
      <c r="C21" s="1">
        <v>986</v>
      </c>
    </row>
    <row r="22" spans="1:3">
      <c r="A22" s="33" t="s">
        <v>482</v>
      </c>
      <c r="B22" s="33" t="s">
        <v>483</v>
      </c>
      <c r="C22" s="1">
        <v>2323</v>
      </c>
    </row>
    <row r="23" spans="1:3">
      <c r="A23" s="33" t="s">
        <v>484</v>
      </c>
      <c r="B23" s="33" t="s">
        <v>485</v>
      </c>
      <c r="C23" s="1">
        <v>520</v>
      </c>
    </row>
    <row r="24" spans="1:3">
      <c r="A24" s="33" t="s">
        <v>486</v>
      </c>
      <c r="B24" s="33" t="s">
        <v>487</v>
      </c>
      <c r="C24" s="1">
        <v>158</v>
      </c>
    </row>
    <row r="25" spans="1:3">
      <c r="A25" s="33" t="s">
        <v>488</v>
      </c>
      <c r="B25" s="33" t="s">
        <v>489</v>
      </c>
      <c r="C25" s="1">
        <v>2505</v>
      </c>
    </row>
    <row r="26" spans="1:3">
      <c r="A26" s="33" t="s">
        <v>490</v>
      </c>
      <c r="B26" s="33" t="s">
        <v>491</v>
      </c>
      <c r="C26" s="1">
        <v>271</v>
      </c>
    </row>
    <row r="27" spans="1:3">
      <c r="A27" s="33" t="s">
        <v>492</v>
      </c>
      <c r="B27" s="33" t="s">
        <v>493</v>
      </c>
      <c r="C27" s="1">
        <v>355</v>
      </c>
    </row>
    <row r="28" spans="1:3">
      <c r="A28" s="33" t="s">
        <v>494</v>
      </c>
      <c r="B28" s="33" t="s">
        <v>495</v>
      </c>
      <c r="C28" s="1">
        <v>962</v>
      </c>
    </row>
    <row r="29" spans="1:3">
      <c r="A29" s="33" t="s">
        <v>496</v>
      </c>
      <c r="B29" s="33" t="s">
        <v>497</v>
      </c>
      <c r="C29" s="1">
        <v>706</v>
      </c>
    </row>
    <row r="30" spans="1:3">
      <c r="A30" s="33" t="s">
        <v>498</v>
      </c>
      <c r="B30" s="33" t="s">
        <v>499</v>
      </c>
      <c r="C30" s="1">
        <v>2202</v>
      </c>
    </row>
    <row r="31" spans="1:3">
      <c r="A31" s="33" t="s">
        <v>500</v>
      </c>
      <c r="B31" s="33" t="s">
        <v>501</v>
      </c>
      <c r="C31" s="1">
        <v>3</v>
      </c>
    </row>
    <row r="32" spans="1:3">
      <c r="A32" s="33" t="s">
        <v>502</v>
      </c>
      <c r="B32" s="33" t="s">
        <v>503</v>
      </c>
      <c r="C32" s="1">
        <v>3</v>
      </c>
    </row>
    <row r="33" spans="1:3">
      <c r="A33" s="33" t="s">
        <v>504</v>
      </c>
      <c r="B33" s="33" t="s">
        <v>505</v>
      </c>
      <c r="C33" s="1">
        <v>2790</v>
      </c>
    </row>
    <row r="34" spans="1:3">
      <c r="A34" s="33" t="s">
        <v>506</v>
      </c>
      <c r="B34" s="33" t="s">
        <v>507</v>
      </c>
      <c r="C34" s="1">
        <v>167</v>
      </c>
    </row>
    <row r="35" spans="1:3">
      <c r="A35" s="33" t="s">
        <v>508</v>
      </c>
      <c r="B35" s="33" t="s">
        <v>509</v>
      </c>
      <c r="C35" s="1">
        <v>1096</v>
      </c>
    </row>
    <row r="36" spans="1:3">
      <c r="A36" s="33" t="s">
        <v>510</v>
      </c>
      <c r="B36" s="33" t="s">
        <v>511</v>
      </c>
      <c r="C36" s="1">
        <v>109</v>
      </c>
    </row>
    <row r="37" spans="1:3">
      <c r="A37" s="33" t="s">
        <v>512</v>
      </c>
      <c r="B37" s="33" t="s">
        <v>513</v>
      </c>
      <c r="C37" s="1">
        <v>656</v>
      </c>
    </row>
    <row r="38" spans="1:3">
      <c r="A38" s="33" t="s">
        <v>514</v>
      </c>
      <c r="B38" s="33" t="s">
        <v>515</v>
      </c>
      <c r="C38" s="1">
        <v>308</v>
      </c>
    </row>
    <row r="39" spans="1:3">
      <c r="A39" s="33" t="s">
        <v>516</v>
      </c>
      <c r="B39" s="33" t="s">
        <v>517</v>
      </c>
      <c r="C39" s="1">
        <v>3</v>
      </c>
    </row>
    <row r="40" spans="1:3">
      <c r="A40" s="33" t="s">
        <v>518</v>
      </c>
      <c r="B40" s="33" t="s">
        <v>519</v>
      </c>
      <c r="C40" s="1">
        <v>4144</v>
      </c>
    </row>
    <row r="41" spans="1:3">
      <c r="A41" s="33" t="s">
        <v>520</v>
      </c>
      <c r="B41" s="33" t="s">
        <v>521</v>
      </c>
      <c r="C41" s="1">
        <v>47292</v>
      </c>
    </row>
    <row r="42" spans="1:3">
      <c r="A42" s="33" t="s">
        <v>522</v>
      </c>
      <c r="B42" s="33" t="s">
        <v>523</v>
      </c>
      <c r="C42" s="1">
        <v>198</v>
      </c>
    </row>
    <row r="43" spans="1:3">
      <c r="A43" s="33" t="s">
        <v>524</v>
      </c>
      <c r="B43" s="33" t="s">
        <v>525</v>
      </c>
      <c r="C43" s="1">
        <v>24891</v>
      </c>
    </row>
    <row r="44" spans="1:3">
      <c r="A44" s="33" t="s">
        <v>526</v>
      </c>
      <c r="B44" s="33" t="s">
        <v>527</v>
      </c>
      <c r="C44" s="1">
        <v>4</v>
      </c>
    </row>
    <row r="45" spans="1:3">
      <c r="A45" s="33" t="s">
        <v>528</v>
      </c>
      <c r="B45" s="33" t="s">
        <v>529</v>
      </c>
      <c r="C45" s="1">
        <v>547</v>
      </c>
    </row>
    <row r="46" spans="1:3">
      <c r="A46" s="33" t="s">
        <v>530</v>
      </c>
      <c r="B46" s="33" t="s">
        <v>531</v>
      </c>
      <c r="C46" s="1">
        <v>2103</v>
      </c>
    </row>
    <row r="47" spans="1:3">
      <c r="A47" s="33" t="s">
        <v>532</v>
      </c>
      <c r="B47" s="33" t="s">
        <v>533</v>
      </c>
      <c r="C47" s="1">
        <v>51</v>
      </c>
    </row>
    <row r="48" spans="1:3">
      <c r="A48" s="33" t="s">
        <v>534</v>
      </c>
      <c r="B48" s="33" t="s">
        <v>535</v>
      </c>
      <c r="C48" s="1">
        <v>429</v>
      </c>
    </row>
    <row r="49" spans="1:3">
      <c r="A49" s="33" t="s">
        <v>536</v>
      </c>
      <c r="B49" s="33" t="s">
        <v>537</v>
      </c>
      <c r="C49" s="1">
        <v>97</v>
      </c>
    </row>
    <row r="50" spans="1:3">
      <c r="A50" s="33" t="s">
        <v>538</v>
      </c>
      <c r="B50" s="33" t="s">
        <v>539</v>
      </c>
      <c r="C50" s="1">
        <v>944</v>
      </c>
    </row>
    <row r="51" spans="1:3">
      <c r="A51" s="33" t="s">
        <v>540</v>
      </c>
      <c r="B51" s="33" t="s">
        <v>541</v>
      </c>
      <c r="C51" s="1">
        <v>11427</v>
      </c>
    </row>
    <row r="52" spans="1:3">
      <c r="A52" s="33" t="s">
        <v>542</v>
      </c>
      <c r="B52" s="33" t="s">
        <v>543</v>
      </c>
      <c r="C52" s="1">
        <v>3045</v>
      </c>
    </row>
    <row r="53" spans="1:3">
      <c r="A53" s="33" t="s">
        <v>544</v>
      </c>
      <c r="B53" s="33" t="s">
        <v>545</v>
      </c>
      <c r="C53" s="1">
        <v>2547</v>
      </c>
    </row>
    <row r="54" spans="1:3">
      <c r="A54" s="33" t="s">
        <v>546</v>
      </c>
      <c r="B54" s="33" t="s">
        <v>547</v>
      </c>
      <c r="C54" s="1">
        <v>1009</v>
      </c>
    </row>
    <row r="55" spans="1:3">
      <c r="A55" s="33" t="s">
        <v>548</v>
      </c>
      <c r="B55" s="33" t="s">
        <v>372</v>
      </c>
      <c r="C55" s="1">
        <v>473</v>
      </c>
    </row>
    <row r="56" spans="1:3">
      <c r="A56" s="33" t="s">
        <v>549</v>
      </c>
      <c r="B56" s="33" t="s">
        <v>550</v>
      </c>
      <c r="C56" s="1">
        <v>301</v>
      </c>
    </row>
    <row r="57" spans="1:3">
      <c r="A57" s="33" t="s">
        <v>551</v>
      </c>
      <c r="B57" s="33" t="s">
        <v>552</v>
      </c>
      <c r="C57" s="1">
        <v>157</v>
      </c>
    </row>
    <row r="58" spans="1:3">
      <c r="A58" s="33" t="s">
        <v>553</v>
      </c>
      <c r="B58" s="33" t="s">
        <v>554</v>
      </c>
      <c r="C58" s="1">
        <v>15</v>
      </c>
    </row>
    <row r="59" spans="1:3">
      <c r="A59" s="33" t="s">
        <v>555</v>
      </c>
      <c r="B59" s="33" t="s">
        <v>371</v>
      </c>
      <c r="C59" s="1">
        <v>2541</v>
      </c>
    </row>
    <row r="60" spans="1:3">
      <c r="A60" s="33" t="s">
        <v>556</v>
      </c>
      <c r="B60" s="33" t="s">
        <v>557</v>
      </c>
      <c r="C60" s="1">
        <v>1345</v>
      </c>
    </row>
    <row r="61" spans="1:3">
      <c r="A61" s="33" t="s">
        <v>558</v>
      </c>
      <c r="B61" s="33" t="s">
        <v>559</v>
      </c>
      <c r="C61" s="1">
        <v>340</v>
      </c>
    </row>
    <row r="62" spans="1:3">
      <c r="A62" s="33" t="s">
        <v>560</v>
      </c>
      <c r="B62" s="33" t="s">
        <v>561</v>
      </c>
      <c r="C62" s="1">
        <v>305</v>
      </c>
    </row>
    <row r="63" spans="1:3">
      <c r="A63" s="33" t="s">
        <v>562</v>
      </c>
      <c r="B63" s="33" t="s">
        <v>563</v>
      </c>
      <c r="C63" s="1">
        <v>4</v>
      </c>
    </row>
    <row r="64" spans="1:3">
      <c r="A64" s="33" t="s">
        <v>564</v>
      </c>
      <c r="B64" s="33" t="s">
        <v>565</v>
      </c>
      <c r="C64" s="1">
        <v>547</v>
      </c>
    </row>
    <row r="65" spans="1:3">
      <c r="A65" s="34"/>
      <c r="B65" s="34" t="s">
        <v>566</v>
      </c>
      <c r="C65" s="1">
        <v>186859</v>
      </c>
    </row>
  </sheetData>
  <mergeCells count="1">
    <mergeCell ref="A2:C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J13" sqref="J13"/>
    </sheetView>
  </sheetViews>
  <sheetFormatPr defaultRowHeight="14.25"/>
  <cols>
    <col min="1" max="1" width="19.875" customWidth="1"/>
    <col min="2" max="2" width="13.125" bestFit="1" customWidth="1"/>
    <col min="3" max="4" width="19.875" customWidth="1"/>
  </cols>
  <sheetData>
    <row r="1" spans="1:4" ht="21.75" customHeight="1">
      <c r="A1" s="68" t="s">
        <v>674</v>
      </c>
    </row>
    <row r="2" spans="1:4" ht="24" customHeight="1">
      <c r="A2" s="89" t="s">
        <v>570</v>
      </c>
      <c r="B2" s="89"/>
      <c r="C2" s="89"/>
      <c r="D2" s="89"/>
    </row>
    <row r="3" spans="1:4" ht="16.5" customHeight="1">
      <c r="D3" s="5" t="s">
        <v>26</v>
      </c>
    </row>
    <row r="4" spans="1:4" ht="29.25" customHeight="1">
      <c r="A4" s="37" t="s">
        <v>691</v>
      </c>
      <c r="B4" s="38" t="s">
        <v>580</v>
      </c>
      <c r="C4" s="37" t="s">
        <v>581</v>
      </c>
      <c r="D4" s="37" t="s">
        <v>582</v>
      </c>
    </row>
    <row r="5" spans="1:4" ht="18.75" customHeight="1">
      <c r="A5" s="36" t="s">
        <v>583</v>
      </c>
      <c r="B5" s="35">
        <v>0</v>
      </c>
      <c r="C5" s="43">
        <v>22042</v>
      </c>
      <c r="D5" s="43">
        <v>7320</v>
      </c>
    </row>
    <row r="6" spans="1:4" ht="18.75" customHeight="1">
      <c r="A6" s="36" t="s">
        <v>584</v>
      </c>
      <c r="B6" s="35">
        <v>0</v>
      </c>
      <c r="C6" s="43">
        <v>7311</v>
      </c>
      <c r="D6" s="43">
        <v>4539</v>
      </c>
    </row>
    <row r="7" spans="1:4" ht="18.75" customHeight="1">
      <c r="A7" s="36" t="s">
        <v>585</v>
      </c>
      <c r="B7" s="35">
        <v>0</v>
      </c>
      <c r="C7" s="43">
        <v>11999</v>
      </c>
      <c r="D7" s="43">
        <v>2428</v>
      </c>
    </row>
    <row r="8" spans="1:4" ht="18.75" customHeight="1">
      <c r="A8" s="36" t="s">
        <v>586</v>
      </c>
      <c r="B8" s="35">
        <v>0</v>
      </c>
      <c r="C8" s="43">
        <v>26058</v>
      </c>
      <c r="D8" s="43">
        <v>2615</v>
      </c>
    </row>
    <row r="9" spans="1:4" ht="18.75" customHeight="1">
      <c r="A9" s="36" t="s">
        <v>587</v>
      </c>
      <c r="B9" s="35">
        <v>0</v>
      </c>
      <c r="C9" s="43">
        <v>9159</v>
      </c>
      <c r="D9" s="43">
        <v>2219</v>
      </c>
    </row>
    <row r="10" spans="1:4" ht="18.75" customHeight="1">
      <c r="A10" s="36" t="s">
        <v>567</v>
      </c>
      <c r="B10" s="35">
        <v>0</v>
      </c>
      <c r="C10" s="43">
        <v>3599</v>
      </c>
      <c r="D10" s="43">
        <v>3426</v>
      </c>
    </row>
    <row r="11" spans="1:4" ht="18.75" customHeight="1">
      <c r="A11" s="36" t="s">
        <v>588</v>
      </c>
      <c r="B11" s="35">
        <v>0</v>
      </c>
      <c r="C11" s="43">
        <v>9220</v>
      </c>
      <c r="D11" s="43">
        <v>1138</v>
      </c>
    </row>
    <row r="12" spans="1:4" ht="18.75" customHeight="1">
      <c r="A12" s="36" t="s">
        <v>589</v>
      </c>
      <c r="B12" s="35">
        <v>0</v>
      </c>
      <c r="C12" s="43">
        <v>14107</v>
      </c>
      <c r="D12" s="43">
        <v>1951</v>
      </c>
    </row>
    <row r="13" spans="1:4" ht="18.75" customHeight="1">
      <c r="A13" s="36" t="s">
        <v>568</v>
      </c>
      <c r="B13" s="35">
        <v>0</v>
      </c>
      <c r="C13" s="43">
        <v>7319</v>
      </c>
      <c r="D13" s="43">
        <v>1766</v>
      </c>
    </row>
    <row r="14" spans="1:4" ht="18.75" customHeight="1">
      <c r="A14" s="36" t="s">
        <v>590</v>
      </c>
      <c r="B14" s="35">
        <v>0</v>
      </c>
      <c r="C14" s="43">
        <v>4411</v>
      </c>
      <c r="D14" s="43">
        <v>4203</v>
      </c>
    </row>
    <row r="15" spans="1:4" ht="18.75" customHeight="1">
      <c r="A15" s="37" t="s">
        <v>569</v>
      </c>
      <c r="B15" s="35">
        <v>0</v>
      </c>
      <c r="C15" s="43">
        <v>115225</v>
      </c>
      <c r="D15" s="43">
        <f>SUM(D5:D14)</f>
        <v>31605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0"/>
  <sheetViews>
    <sheetView showZeros="0" workbookViewId="0"/>
  </sheetViews>
  <sheetFormatPr defaultRowHeight="14.25"/>
  <cols>
    <col min="1" max="1" width="33.25" style="4" customWidth="1"/>
    <col min="2" max="2" width="10.75" style="4" customWidth="1"/>
    <col min="3" max="16384" width="9" style="4"/>
  </cols>
  <sheetData>
    <row r="1" spans="1:5">
      <c r="A1" s="67" t="s">
        <v>675</v>
      </c>
    </row>
    <row r="2" spans="1:5" ht="30.75" customHeight="1">
      <c r="A2" s="84" t="s">
        <v>646</v>
      </c>
      <c r="B2" s="84"/>
      <c r="C2" s="84"/>
      <c r="D2" s="84"/>
      <c r="E2" s="84"/>
    </row>
    <row r="3" spans="1:5" ht="21.75" customHeight="1">
      <c r="B3" s="5"/>
      <c r="E3" s="5" t="s">
        <v>633</v>
      </c>
    </row>
    <row r="4" spans="1:5" ht="26.1" customHeight="1">
      <c r="A4" s="12" t="s">
        <v>0</v>
      </c>
      <c r="B4" s="12" t="s">
        <v>634</v>
      </c>
      <c r="C4" s="12" t="s">
        <v>635</v>
      </c>
      <c r="D4" s="12" t="s">
        <v>636</v>
      </c>
      <c r="E4" s="12" t="s">
        <v>637</v>
      </c>
    </row>
    <row r="5" spans="1:5" ht="26.1" customHeight="1">
      <c r="A5" s="6" t="s">
        <v>35</v>
      </c>
      <c r="B5" s="1">
        <v>392935</v>
      </c>
      <c r="C5" s="1">
        <v>336205</v>
      </c>
      <c r="D5" s="1">
        <f>B5-C5</f>
        <v>56730</v>
      </c>
      <c r="E5" s="64">
        <f>B5/C5*100-100</f>
        <v>16.873633646138515</v>
      </c>
    </row>
    <row r="6" spans="1:5" ht="26.1" customHeight="1">
      <c r="A6" s="6" t="s">
        <v>36</v>
      </c>
      <c r="B6" s="1">
        <v>20524</v>
      </c>
      <c r="C6" s="1">
        <v>17481</v>
      </c>
      <c r="D6" s="1">
        <f t="shared" ref="D6:D9" si="0">B6-C6</f>
        <v>3043</v>
      </c>
      <c r="E6" s="64">
        <f t="shared" ref="E6:E10" si="1">B6/C6*100-100</f>
        <v>17.407470968480055</v>
      </c>
    </row>
    <row r="7" spans="1:5" ht="26.1" customHeight="1">
      <c r="A7" s="6" t="s">
        <v>37</v>
      </c>
      <c r="B7" s="1">
        <v>2150</v>
      </c>
      <c r="C7" s="1">
        <v>3089</v>
      </c>
      <c r="D7" s="1">
        <f t="shared" si="0"/>
        <v>-939</v>
      </c>
      <c r="E7" s="64">
        <f t="shared" si="1"/>
        <v>-30.398187115571389</v>
      </c>
    </row>
    <row r="8" spans="1:5" ht="26.1" customHeight="1">
      <c r="A8" s="6" t="s">
        <v>38</v>
      </c>
      <c r="B8" s="1">
        <v>50</v>
      </c>
      <c r="C8" s="1">
        <v>60</v>
      </c>
      <c r="D8" s="1">
        <f t="shared" si="0"/>
        <v>-10</v>
      </c>
      <c r="E8" s="64">
        <f t="shared" si="1"/>
        <v>-16.666666666666657</v>
      </c>
    </row>
    <row r="9" spans="1:5" ht="26.1" customHeight="1">
      <c r="A9" s="6" t="s">
        <v>399</v>
      </c>
      <c r="B9" s="1">
        <v>6450</v>
      </c>
      <c r="C9" s="1">
        <v>9441</v>
      </c>
      <c r="D9" s="1">
        <f t="shared" si="0"/>
        <v>-2991</v>
      </c>
      <c r="E9" s="64">
        <f t="shared" si="1"/>
        <v>-31.680965999364474</v>
      </c>
    </row>
    <row r="10" spans="1:5" ht="26.1" customHeight="1">
      <c r="A10" s="2" t="s">
        <v>25</v>
      </c>
      <c r="B10" s="1">
        <v>422109</v>
      </c>
      <c r="C10" s="1">
        <f>SUM(C5:C9)</f>
        <v>366276</v>
      </c>
      <c r="D10" s="1">
        <f>SUM(D5:D9)</f>
        <v>55833</v>
      </c>
      <c r="E10" s="64">
        <f t="shared" si="1"/>
        <v>15.243422992497457</v>
      </c>
    </row>
  </sheetData>
  <mergeCells count="1">
    <mergeCell ref="A2:E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6"/>
  <sheetViews>
    <sheetView showZeros="0" workbookViewId="0"/>
  </sheetViews>
  <sheetFormatPr defaultRowHeight="14.25"/>
  <cols>
    <col min="1" max="1" width="32.625" style="4" customWidth="1"/>
    <col min="2" max="2" width="8.75" style="4" customWidth="1"/>
    <col min="3" max="4" width="8.875" style="4" customWidth="1"/>
    <col min="5" max="5" width="10" style="4" customWidth="1"/>
    <col min="6" max="16384" width="9" style="4"/>
  </cols>
  <sheetData>
    <row r="1" spans="1:5">
      <c r="A1" s="67" t="s">
        <v>676</v>
      </c>
    </row>
    <row r="2" spans="1:5" ht="30.75" customHeight="1">
      <c r="A2" s="84" t="s">
        <v>648</v>
      </c>
      <c r="B2" s="84"/>
      <c r="C2" s="84"/>
      <c r="D2" s="84"/>
      <c r="E2" s="84"/>
    </row>
    <row r="3" spans="1:5" ht="19.5" customHeight="1">
      <c r="B3" s="5"/>
      <c r="C3" s="5"/>
      <c r="D3" s="90" t="s">
        <v>633</v>
      </c>
      <c r="E3" s="90"/>
    </row>
    <row r="4" spans="1:5" ht="26.1" customHeight="1">
      <c r="A4" s="12" t="s">
        <v>0</v>
      </c>
      <c r="B4" s="13" t="s">
        <v>634</v>
      </c>
      <c r="C4" s="12" t="s">
        <v>635</v>
      </c>
      <c r="D4" s="12" t="s">
        <v>636</v>
      </c>
      <c r="E4" s="12" t="s">
        <v>637</v>
      </c>
    </row>
    <row r="5" spans="1:5" ht="26.1" customHeight="1">
      <c r="A5" s="65" t="s">
        <v>360</v>
      </c>
      <c r="B5" s="1">
        <v>395260</v>
      </c>
      <c r="C5" s="1">
        <f>SUM(C6:C8)</f>
        <v>336320</v>
      </c>
      <c r="D5" s="1">
        <f>B5-C5</f>
        <v>58940</v>
      </c>
      <c r="E5" s="64">
        <f>B5/C5*100-100</f>
        <v>17.524976213130358</v>
      </c>
    </row>
    <row r="6" spans="1:5" ht="26.1" customHeight="1">
      <c r="A6" s="65" t="s">
        <v>361</v>
      </c>
      <c r="B6" s="1">
        <v>392935</v>
      </c>
      <c r="C6" s="1">
        <v>336205</v>
      </c>
      <c r="D6" s="1">
        <f t="shared" ref="D6:D16" si="0">B6-C6</f>
        <v>56730</v>
      </c>
      <c r="E6" s="64">
        <f t="shared" ref="E6:E16" si="1">B6/C6*100-100</f>
        <v>16.873633646138515</v>
      </c>
    </row>
    <row r="7" spans="1:5" ht="26.1" customHeight="1">
      <c r="A7" s="65" t="s">
        <v>362</v>
      </c>
      <c r="B7" s="1">
        <v>2187</v>
      </c>
      <c r="C7" s="1">
        <v>65</v>
      </c>
      <c r="D7" s="1">
        <f t="shared" si="0"/>
        <v>2122</v>
      </c>
      <c r="E7" s="64">
        <f t="shared" si="1"/>
        <v>3264.6153846153843</v>
      </c>
    </row>
    <row r="8" spans="1:5" ht="26.1" customHeight="1">
      <c r="A8" s="65" t="s">
        <v>363</v>
      </c>
      <c r="B8" s="1">
        <v>138</v>
      </c>
      <c r="C8" s="1">
        <v>50</v>
      </c>
      <c r="D8" s="1">
        <f t="shared" si="0"/>
        <v>88</v>
      </c>
      <c r="E8" s="64">
        <f t="shared" si="1"/>
        <v>176</v>
      </c>
    </row>
    <row r="9" spans="1:5" ht="26.1" customHeight="1">
      <c r="A9" s="65" t="s">
        <v>364</v>
      </c>
      <c r="B9" s="1">
        <v>20524</v>
      </c>
      <c r="C9" s="1">
        <v>17481</v>
      </c>
      <c r="D9" s="1">
        <f t="shared" si="0"/>
        <v>3043</v>
      </c>
      <c r="E9" s="64">
        <f t="shared" si="1"/>
        <v>17.407470968480055</v>
      </c>
    </row>
    <row r="10" spans="1:5" ht="26.1" customHeight="1">
      <c r="A10" s="65" t="s">
        <v>365</v>
      </c>
      <c r="B10" s="1">
        <v>1923</v>
      </c>
      <c r="C10" s="1">
        <v>2179</v>
      </c>
      <c r="D10" s="1">
        <f t="shared" si="0"/>
        <v>-256</v>
      </c>
      <c r="E10" s="64">
        <f t="shared" si="1"/>
        <v>-11.748508490133091</v>
      </c>
    </row>
    <row r="11" spans="1:5" ht="26.1" customHeight="1">
      <c r="A11" s="65" t="s">
        <v>366</v>
      </c>
      <c r="B11" s="1">
        <v>8470</v>
      </c>
      <c r="C11" s="1">
        <v>19456</v>
      </c>
      <c r="D11" s="1">
        <f t="shared" si="0"/>
        <v>-10986</v>
      </c>
      <c r="E11" s="64">
        <f t="shared" si="1"/>
        <v>-56.465871710526315</v>
      </c>
    </row>
    <row r="12" spans="1:5" ht="26.1" customHeight="1">
      <c r="A12" s="65" t="s">
        <v>367</v>
      </c>
      <c r="B12" s="1">
        <v>3715</v>
      </c>
      <c r="C12" s="1">
        <v>8775</v>
      </c>
      <c r="D12" s="1">
        <f t="shared" si="0"/>
        <v>-5060</v>
      </c>
      <c r="E12" s="64">
        <f t="shared" si="1"/>
        <v>-57.66381766381766</v>
      </c>
    </row>
    <row r="13" spans="1:5" ht="26.1" customHeight="1">
      <c r="A13" s="65" t="s">
        <v>368</v>
      </c>
      <c r="B13" s="1">
        <v>8</v>
      </c>
      <c r="C13" s="1"/>
      <c r="D13" s="1">
        <f t="shared" si="0"/>
        <v>8</v>
      </c>
      <c r="E13" s="64"/>
    </row>
    <row r="14" spans="1:5" ht="26.1" customHeight="1">
      <c r="A14" s="65" t="s">
        <v>369</v>
      </c>
      <c r="B14" s="1">
        <v>87</v>
      </c>
      <c r="C14" s="1">
        <v>131</v>
      </c>
      <c r="D14" s="1">
        <f t="shared" si="0"/>
        <v>-44</v>
      </c>
      <c r="E14" s="64">
        <f t="shared" si="1"/>
        <v>-33.587786259541986</v>
      </c>
    </row>
    <row r="15" spans="1:5" ht="26.1" customHeight="1">
      <c r="A15" s="65" t="s">
        <v>370</v>
      </c>
      <c r="B15" s="1">
        <v>10</v>
      </c>
      <c r="C15" s="1">
        <v>292</v>
      </c>
      <c r="D15" s="1">
        <f t="shared" si="0"/>
        <v>-282</v>
      </c>
      <c r="E15" s="64">
        <f t="shared" si="1"/>
        <v>-96.575342465753423</v>
      </c>
    </row>
    <row r="16" spans="1:5" ht="26.1" customHeight="1">
      <c r="A16" s="16" t="s">
        <v>647</v>
      </c>
      <c r="B16" s="1">
        <v>429997</v>
      </c>
      <c r="C16" s="1">
        <f>C5+SUM(C9:C15)</f>
        <v>384634</v>
      </c>
      <c r="D16" s="1">
        <f t="shared" si="0"/>
        <v>45363</v>
      </c>
      <c r="E16" s="64">
        <f t="shared" si="1"/>
        <v>11.793809179635701</v>
      </c>
    </row>
  </sheetData>
  <autoFilter ref="A2:A267"/>
  <mergeCells count="2">
    <mergeCell ref="A2:E2"/>
    <mergeCell ref="D3:E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15"/>
  <sheetViews>
    <sheetView workbookViewId="0"/>
  </sheetViews>
  <sheetFormatPr defaultRowHeight="14.25"/>
  <cols>
    <col min="1" max="1" width="26.375" customWidth="1"/>
    <col min="2" max="2" width="36.375" customWidth="1"/>
  </cols>
  <sheetData>
    <row r="1" spans="1:2">
      <c r="A1" s="68" t="s">
        <v>677</v>
      </c>
    </row>
    <row r="2" spans="1:2" ht="24" customHeight="1">
      <c r="A2" s="89" t="s">
        <v>571</v>
      </c>
      <c r="B2" s="89"/>
    </row>
    <row r="3" spans="1:2" ht="21" customHeight="1">
      <c r="B3" s="5" t="s">
        <v>26</v>
      </c>
    </row>
    <row r="4" spans="1:2" ht="25.5" customHeight="1">
      <c r="A4" s="37" t="s">
        <v>579</v>
      </c>
      <c r="B4" s="37" t="s">
        <v>582</v>
      </c>
    </row>
    <row r="5" spans="1:2" ht="16.5" customHeight="1">
      <c r="A5" s="36" t="s">
        <v>583</v>
      </c>
      <c r="B5" s="40">
        <v>115</v>
      </c>
    </row>
    <row r="6" spans="1:2" ht="16.5" customHeight="1">
      <c r="A6" s="36" t="s">
        <v>584</v>
      </c>
      <c r="B6" s="40">
        <v>318</v>
      </c>
    </row>
    <row r="7" spans="1:2" ht="16.5" customHeight="1">
      <c r="A7" s="36" t="s">
        <v>585</v>
      </c>
      <c r="B7" s="40">
        <v>0</v>
      </c>
    </row>
    <row r="8" spans="1:2" ht="16.5" customHeight="1">
      <c r="A8" s="36" t="s">
        <v>586</v>
      </c>
      <c r="B8" s="40">
        <v>6</v>
      </c>
    </row>
    <row r="9" spans="1:2" ht="16.5" customHeight="1">
      <c r="A9" s="36" t="s">
        <v>587</v>
      </c>
      <c r="B9" s="40">
        <v>132</v>
      </c>
    </row>
    <row r="10" spans="1:2" ht="16.5" customHeight="1">
      <c r="A10" s="36" t="s">
        <v>567</v>
      </c>
      <c r="B10" s="40">
        <v>0</v>
      </c>
    </row>
    <row r="11" spans="1:2" ht="16.5" customHeight="1">
      <c r="A11" s="36" t="s">
        <v>588</v>
      </c>
      <c r="B11" s="40">
        <v>1</v>
      </c>
    </row>
    <row r="12" spans="1:2" ht="16.5" customHeight="1">
      <c r="A12" s="36" t="s">
        <v>589</v>
      </c>
      <c r="B12" s="40">
        <v>0</v>
      </c>
    </row>
    <row r="13" spans="1:2" ht="16.5" customHeight="1">
      <c r="A13" s="36" t="s">
        <v>568</v>
      </c>
      <c r="B13" s="40">
        <v>0</v>
      </c>
    </row>
    <row r="14" spans="1:2" ht="16.5" customHeight="1">
      <c r="A14" s="36" t="s">
        <v>590</v>
      </c>
      <c r="B14" s="40">
        <v>0</v>
      </c>
    </row>
    <row r="15" spans="1:2" ht="16.5" customHeight="1">
      <c r="A15" s="37" t="s">
        <v>569</v>
      </c>
      <c r="B15" s="39">
        <f>SUM(B5:B14)</f>
        <v>572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12"/>
  <sheetViews>
    <sheetView workbookViewId="0"/>
  </sheetViews>
  <sheetFormatPr defaultRowHeight="14.25"/>
  <cols>
    <col min="1" max="1" width="34" customWidth="1"/>
    <col min="2" max="2" width="23.75" customWidth="1"/>
  </cols>
  <sheetData>
    <row r="1" spans="1:2">
      <c r="A1" s="68" t="s">
        <v>678</v>
      </c>
    </row>
    <row r="2" spans="1:2" ht="18.75">
      <c r="A2" s="84" t="s">
        <v>572</v>
      </c>
      <c r="B2" s="84"/>
    </row>
    <row r="3" spans="1:2">
      <c r="A3" s="4"/>
      <c r="B3" s="5" t="s">
        <v>26</v>
      </c>
    </row>
    <row r="4" spans="1:2" s="4" customFormat="1" ht="27.75" customHeight="1">
      <c r="A4" s="12" t="s">
        <v>0</v>
      </c>
      <c r="B4" s="12" t="s">
        <v>373</v>
      </c>
    </row>
    <row r="5" spans="1:2" s="4" customFormat="1">
      <c r="A5" s="6" t="s">
        <v>401</v>
      </c>
      <c r="B5" s="1"/>
    </row>
    <row r="6" spans="1:2" s="4" customFormat="1">
      <c r="A6" s="6" t="s">
        <v>402</v>
      </c>
      <c r="B6" s="1"/>
    </row>
    <row r="7" spans="1:2" s="4" customFormat="1">
      <c r="A7" s="6" t="s">
        <v>403</v>
      </c>
      <c r="B7" s="1"/>
    </row>
    <row r="8" spans="1:2" s="4" customFormat="1">
      <c r="A8" s="6" t="s">
        <v>404</v>
      </c>
      <c r="B8" s="1"/>
    </row>
    <row r="9" spans="1:2" s="4" customFormat="1">
      <c r="A9" s="6" t="s">
        <v>405</v>
      </c>
      <c r="B9" s="1"/>
    </row>
    <row r="10" spans="1:2" s="4" customFormat="1">
      <c r="A10" s="2" t="s">
        <v>576</v>
      </c>
      <c r="B10" s="1"/>
    </row>
    <row r="12" spans="1:2">
      <c r="A12" s="23" t="s">
        <v>573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F16" sqref="F16"/>
    </sheetView>
  </sheetViews>
  <sheetFormatPr defaultRowHeight="14.25"/>
  <cols>
    <col min="1" max="1" width="34" customWidth="1"/>
    <col min="2" max="2" width="23.75" customWidth="1"/>
  </cols>
  <sheetData>
    <row r="1" spans="1:2">
      <c r="A1" s="68" t="s">
        <v>679</v>
      </c>
    </row>
    <row r="2" spans="1:2" ht="18.75">
      <c r="A2" s="84" t="s">
        <v>574</v>
      </c>
      <c r="B2" s="84"/>
    </row>
    <row r="3" spans="1:2">
      <c r="A3" s="4"/>
      <c r="B3" s="5" t="s">
        <v>26</v>
      </c>
    </row>
    <row r="4" spans="1:2" s="4" customFormat="1" ht="27.75" customHeight="1">
      <c r="A4" s="12" t="s">
        <v>0</v>
      </c>
      <c r="B4" s="12" t="s">
        <v>373</v>
      </c>
    </row>
    <row r="5" spans="1:2" s="4" customFormat="1">
      <c r="A5" s="6" t="s">
        <v>406</v>
      </c>
      <c r="B5" s="1"/>
    </row>
    <row r="6" spans="1:2" s="4" customFormat="1">
      <c r="A6" s="6" t="s">
        <v>407</v>
      </c>
      <c r="B6" s="1"/>
    </row>
    <row r="7" spans="1:2" s="4" customFormat="1">
      <c r="A7" s="6" t="s">
        <v>408</v>
      </c>
      <c r="B7" s="1"/>
    </row>
    <row r="8" spans="1:2" s="4" customFormat="1">
      <c r="A8" s="6" t="s">
        <v>409</v>
      </c>
      <c r="B8" s="1"/>
    </row>
    <row r="9" spans="1:2" s="4" customFormat="1">
      <c r="A9" s="6" t="s">
        <v>410</v>
      </c>
      <c r="B9" s="1"/>
    </row>
    <row r="10" spans="1:2" s="4" customFormat="1">
      <c r="A10" s="2" t="s">
        <v>577</v>
      </c>
      <c r="B10" s="1"/>
    </row>
    <row r="12" spans="1:2">
      <c r="A12" s="23" t="s">
        <v>575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G31"/>
  <sheetViews>
    <sheetView showZeros="0" workbookViewId="0">
      <selection sqref="A1:XFD32"/>
    </sheetView>
  </sheetViews>
  <sheetFormatPr defaultRowHeight="14.25"/>
  <cols>
    <col min="1" max="1" width="27" style="4" customWidth="1"/>
    <col min="2" max="2" width="13.25" style="4" customWidth="1"/>
    <col min="3" max="3" width="12.5" style="4" customWidth="1"/>
    <col min="4" max="4" width="10.625" style="4" customWidth="1"/>
    <col min="5" max="5" width="12" style="4" customWidth="1"/>
    <col min="6" max="16384" width="9" style="4"/>
  </cols>
  <sheetData>
    <row r="1" spans="1:5">
      <c r="A1" s="66" t="s">
        <v>662</v>
      </c>
    </row>
    <row r="2" spans="1:5" ht="18.75">
      <c r="A2" s="84" t="s">
        <v>411</v>
      </c>
      <c r="B2" s="84"/>
      <c r="C2" s="84"/>
      <c r="D2" s="84"/>
      <c r="E2" s="84"/>
    </row>
    <row r="3" spans="1:5">
      <c r="B3" s="5"/>
      <c r="E3" s="5" t="s">
        <v>26</v>
      </c>
    </row>
    <row r="4" spans="1:5" ht="27.75" customHeight="1">
      <c r="A4" s="12" t="s">
        <v>0</v>
      </c>
      <c r="B4" s="12" t="s">
        <v>373</v>
      </c>
      <c r="C4" s="12" t="s">
        <v>591</v>
      </c>
      <c r="D4" s="12" t="s">
        <v>632</v>
      </c>
      <c r="E4" s="12" t="s">
        <v>594</v>
      </c>
    </row>
    <row r="5" spans="1:5">
      <c r="A5" s="6" t="s">
        <v>1</v>
      </c>
      <c r="B5" s="1">
        <v>876825</v>
      </c>
      <c r="C5" s="1">
        <v>784978</v>
      </c>
      <c r="D5" s="1">
        <f>B5-C5</f>
        <v>91847</v>
      </c>
      <c r="E5" s="42">
        <f>B5/C5*100-100</f>
        <v>11.70058269148943</v>
      </c>
    </row>
    <row r="6" spans="1:5">
      <c r="A6" s="6" t="s">
        <v>2</v>
      </c>
      <c r="B6" s="1">
        <v>327772</v>
      </c>
      <c r="C6" s="1">
        <v>171791</v>
      </c>
      <c r="D6" s="1">
        <f t="shared" ref="D6:D29" si="0">B6-C6</f>
        <v>155981</v>
      </c>
      <c r="E6" s="42">
        <f t="shared" ref="E6:E29" si="1">B6/C6*100-100</f>
        <v>90.796956767234605</v>
      </c>
    </row>
    <row r="7" spans="1:5">
      <c r="A7" s="6" t="s">
        <v>3</v>
      </c>
      <c r="B7" s="1">
        <v>141787</v>
      </c>
      <c r="C7" s="1">
        <v>223061</v>
      </c>
      <c r="D7" s="1">
        <f t="shared" si="0"/>
        <v>-81274</v>
      </c>
      <c r="E7" s="42">
        <f t="shared" si="1"/>
        <v>-36.43577317415415</v>
      </c>
    </row>
    <row r="8" spans="1:5">
      <c r="A8" s="6" t="s">
        <v>4</v>
      </c>
      <c r="B8" s="1">
        <v>135055</v>
      </c>
      <c r="C8" s="1">
        <v>115285</v>
      </c>
      <c r="D8" s="1">
        <f t="shared" si="0"/>
        <v>19770</v>
      </c>
      <c r="E8" s="42">
        <f t="shared" si="1"/>
        <v>17.148805135099977</v>
      </c>
    </row>
    <row r="9" spans="1:5">
      <c r="A9" s="6" t="s">
        <v>5</v>
      </c>
      <c r="B9" s="1">
        <v>0</v>
      </c>
      <c r="C9" s="1"/>
      <c r="D9" s="1">
        <f t="shared" si="0"/>
        <v>0</v>
      </c>
      <c r="E9" s="42"/>
    </row>
    <row r="10" spans="1:5">
      <c r="A10" s="6" t="s">
        <v>6</v>
      </c>
      <c r="B10" s="1">
        <v>42240</v>
      </c>
      <c r="C10" s="1">
        <v>45952</v>
      </c>
      <c r="D10" s="1">
        <f t="shared" si="0"/>
        <v>-3712</v>
      </c>
      <c r="E10" s="42">
        <f t="shared" si="1"/>
        <v>-8.0779944289693617</v>
      </c>
    </row>
    <row r="11" spans="1:5">
      <c r="A11" s="6" t="s">
        <v>7</v>
      </c>
      <c r="B11" s="1">
        <v>0</v>
      </c>
      <c r="C11" s="1"/>
      <c r="D11" s="1">
        <f t="shared" si="0"/>
        <v>0</v>
      </c>
      <c r="E11" s="42"/>
    </row>
    <row r="12" spans="1:5">
      <c r="A12" s="6" t="s">
        <v>8</v>
      </c>
      <c r="B12" s="1">
        <v>66936</v>
      </c>
      <c r="C12" s="1">
        <v>61815</v>
      </c>
      <c r="D12" s="1">
        <f t="shared" si="0"/>
        <v>5121</v>
      </c>
      <c r="E12" s="42">
        <f t="shared" si="1"/>
        <v>8.2843969910215947</v>
      </c>
    </row>
    <row r="13" spans="1:5">
      <c r="A13" s="6" t="s">
        <v>9</v>
      </c>
      <c r="B13" s="1">
        <v>41334</v>
      </c>
      <c r="C13" s="1">
        <v>40234</v>
      </c>
      <c r="D13" s="1">
        <f t="shared" si="0"/>
        <v>1100</v>
      </c>
      <c r="E13" s="42">
        <f t="shared" si="1"/>
        <v>2.7340060645225464</v>
      </c>
    </row>
    <row r="14" spans="1:5">
      <c r="A14" s="6" t="s">
        <v>10</v>
      </c>
      <c r="B14" s="1">
        <v>15379</v>
      </c>
      <c r="C14" s="1">
        <v>13952</v>
      </c>
      <c r="D14" s="1">
        <f t="shared" si="0"/>
        <v>1427</v>
      </c>
      <c r="E14" s="42">
        <f t="shared" si="1"/>
        <v>10.2279243119266</v>
      </c>
    </row>
    <row r="15" spans="1:5">
      <c r="A15" s="6" t="s">
        <v>11</v>
      </c>
      <c r="B15" s="1">
        <v>29291</v>
      </c>
      <c r="C15" s="1">
        <v>29978</v>
      </c>
      <c r="D15" s="1">
        <f t="shared" si="0"/>
        <v>-687</v>
      </c>
      <c r="E15" s="42">
        <f t="shared" si="1"/>
        <v>-2.2916805657482087</v>
      </c>
    </row>
    <row r="16" spans="1:5">
      <c r="A16" s="6" t="s">
        <v>12</v>
      </c>
      <c r="B16" s="1">
        <v>27362</v>
      </c>
      <c r="C16" s="1">
        <v>32184</v>
      </c>
      <c r="D16" s="1">
        <f t="shared" si="0"/>
        <v>-4822</v>
      </c>
      <c r="E16" s="42">
        <f t="shared" si="1"/>
        <v>-14.982600049714151</v>
      </c>
    </row>
    <row r="17" spans="1:7">
      <c r="A17" s="6" t="s">
        <v>13</v>
      </c>
      <c r="B17" s="1">
        <v>8</v>
      </c>
      <c r="C17" s="1">
        <v>3</v>
      </c>
      <c r="D17" s="1">
        <f t="shared" si="0"/>
        <v>5</v>
      </c>
      <c r="E17" s="42">
        <f t="shared" si="1"/>
        <v>166.66666666666663</v>
      </c>
    </row>
    <row r="18" spans="1:7">
      <c r="A18" s="6" t="s">
        <v>14</v>
      </c>
      <c r="B18" s="1">
        <v>0</v>
      </c>
      <c r="C18" s="1">
        <v>6343</v>
      </c>
      <c r="D18" s="1">
        <f t="shared" si="0"/>
        <v>-6343</v>
      </c>
      <c r="E18" s="42"/>
    </row>
    <row r="19" spans="1:7">
      <c r="A19" s="6" t="s">
        <v>15</v>
      </c>
      <c r="B19" s="1">
        <v>49661</v>
      </c>
      <c r="C19" s="1">
        <v>44380</v>
      </c>
      <c r="D19" s="1">
        <f t="shared" si="0"/>
        <v>5281</v>
      </c>
      <c r="E19" s="42">
        <f t="shared" si="1"/>
        <v>11.899504281207768</v>
      </c>
    </row>
    <row r="20" spans="1:7">
      <c r="A20" s="6" t="s">
        <v>16</v>
      </c>
      <c r="B20" s="1">
        <v>0</v>
      </c>
      <c r="C20" s="1"/>
      <c r="D20" s="1">
        <f t="shared" si="0"/>
        <v>0</v>
      </c>
      <c r="E20" s="42"/>
    </row>
    <row r="21" spans="1:7">
      <c r="A21" s="6" t="s">
        <v>17</v>
      </c>
      <c r="B21" s="1">
        <v>0</v>
      </c>
      <c r="C21" s="1"/>
      <c r="D21" s="1">
        <f t="shared" si="0"/>
        <v>0</v>
      </c>
      <c r="E21" s="42"/>
    </row>
    <row r="22" spans="1:7">
      <c r="A22" s="6" t="s">
        <v>18</v>
      </c>
      <c r="B22" s="1">
        <v>148977</v>
      </c>
      <c r="C22" s="1">
        <v>190939</v>
      </c>
      <c r="D22" s="1">
        <f t="shared" si="0"/>
        <v>-41962</v>
      </c>
      <c r="E22" s="42">
        <f t="shared" si="1"/>
        <v>-21.976652229245985</v>
      </c>
    </row>
    <row r="23" spans="1:7">
      <c r="A23" s="6" t="s">
        <v>19</v>
      </c>
      <c r="B23" s="1">
        <v>48310</v>
      </c>
      <c r="C23" s="1">
        <v>46093</v>
      </c>
      <c r="D23" s="1">
        <f t="shared" si="0"/>
        <v>2217</v>
      </c>
      <c r="E23" s="42">
        <f t="shared" si="1"/>
        <v>4.8098409736836487</v>
      </c>
    </row>
    <row r="24" spans="1:7">
      <c r="A24" s="6" t="s">
        <v>20</v>
      </c>
      <c r="B24" s="1">
        <v>10852</v>
      </c>
      <c r="C24" s="1">
        <v>13585</v>
      </c>
      <c r="D24" s="1">
        <f t="shared" si="0"/>
        <v>-2733</v>
      </c>
      <c r="E24" s="42">
        <f t="shared" si="1"/>
        <v>-20.117776959882221</v>
      </c>
    </row>
    <row r="25" spans="1:7">
      <c r="A25" s="6" t="s">
        <v>21</v>
      </c>
      <c r="B25" s="1">
        <v>3836</v>
      </c>
      <c r="C25" s="1">
        <v>2377</v>
      </c>
      <c r="D25" s="1">
        <f t="shared" si="0"/>
        <v>1459</v>
      </c>
      <c r="E25" s="42">
        <f t="shared" si="1"/>
        <v>61.3798906184266</v>
      </c>
    </row>
    <row r="26" spans="1:7">
      <c r="A26" s="6" t="s">
        <v>22</v>
      </c>
      <c r="B26" s="1">
        <v>0</v>
      </c>
      <c r="C26" s="1"/>
      <c r="D26" s="1">
        <f t="shared" si="0"/>
        <v>0</v>
      </c>
      <c r="E26" s="42"/>
    </row>
    <row r="27" spans="1:7">
      <c r="A27" s="6" t="s">
        <v>23</v>
      </c>
      <c r="B27" s="1">
        <v>85979</v>
      </c>
      <c r="C27" s="1">
        <v>128884</v>
      </c>
      <c r="D27" s="1">
        <f t="shared" si="0"/>
        <v>-42905</v>
      </c>
      <c r="E27" s="42">
        <f t="shared" si="1"/>
        <v>-33.289624778870916</v>
      </c>
    </row>
    <row r="28" spans="1:7">
      <c r="A28" s="6" t="s">
        <v>24</v>
      </c>
      <c r="B28" s="1">
        <v>0</v>
      </c>
      <c r="C28" s="1"/>
      <c r="D28" s="1">
        <f t="shared" si="0"/>
        <v>0</v>
      </c>
      <c r="E28" s="42"/>
    </row>
    <row r="29" spans="1:7">
      <c r="A29" s="2" t="s">
        <v>25</v>
      </c>
      <c r="B29" s="1">
        <v>1025802</v>
      </c>
      <c r="C29" s="1">
        <v>975917</v>
      </c>
      <c r="D29" s="1">
        <f t="shared" si="0"/>
        <v>49885</v>
      </c>
      <c r="E29" s="42">
        <f t="shared" si="1"/>
        <v>5.111602728510718</v>
      </c>
      <c r="G29" s="44"/>
    </row>
    <row r="30" spans="1:7">
      <c r="A30" s="11"/>
      <c r="B30" s="10"/>
    </row>
    <row r="31" spans="1:7" ht="12.75" customHeight="1">
      <c r="A31" s="23" t="s">
        <v>593</v>
      </c>
      <c r="B31" s="11"/>
    </row>
  </sheetData>
  <mergeCells count="1">
    <mergeCell ref="A2:E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15" sqref="C15"/>
    </sheetView>
  </sheetViews>
  <sheetFormatPr defaultRowHeight="14.25"/>
  <cols>
    <col min="1" max="1" width="20.125" customWidth="1"/>
    <col min="2" max="2" width="22.125" customWidth="1"/>
    <col min="3" max="3" width="24.5" customWidth="1"/>
  </cols>
  <sheetData>
    <row r="1" spans="1:3">
      <c r="A1" s="68" t="s">
        <v>680</v>
      </c>
    </row>
    <row r="3" spans="1:3" ht="18.75">
      <c r="A3" s="89" t="s">
        <v>685</v>
      </c>
      <c r="B3" s="89"/>
      <c r="C3" s="89"/>
    </row>
    <row r="4" spans="1:3" ht="20.25" customHeight="1">
      <c r="C4" s="70" t="s">
        <v>684</v>
      </c>
    </row>
    <row r="5" spans="1:3" ht="30" customHeight="1">
      <c r="A5" s="72" t="s">
        <v>681</v>
      </c>
      <c r="B5" s="72" t="s">
        <v>682</v>
      </c>
      <c r="C5" s="72" t="s">
        <v>683</v>
      </c>
    </row>
    <row r="6" spans="1:3" ht="30" customHeight="1">
      <c r="A6" s="73">
        <v>8.4</v>
      </c>
      <c r="B6" s="73">
        <v>0</v>
      </c>
      <c r="C6" s="73">
        <v>8.4</v>
      </c>
    </row>
  </sheetData>
  <mergeCells count="1">
    <mergeCell ref="A3:C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H10" sqref="H10"/>
    </sheetView>
  </sheetViews>
  <sheetFormatPr defaultRowHeight="14.25"/>
  <cols>
    <col min="1" max="1" width="20" customWidth="1"/>
    <col min="2" max="2" width="21.75" customWidth="1"/>
    <col min="3" max="3" width="26.375" customWidth="1"/>
  </cols>
  <sheetData>
    <row r="1" spans="1:3">
      <c r="A1" s="68" t="s">
        <v>686</v>
      </c>
    </row>
    <row r="3" spans="1:3" ht="18.75">
      <c r="A3" s="89" t="s">
        <v>687</v>
      </c>
      <c r="B3" s="89"/>
      <c r="C3" s="89"/>
    </row>
    <row r="4" spans="1:3">
      <c r="C4" s="70" t="s">
        <v>684</v>
      </c>
    </row>
    <row r="5" spans="1:3" ht="30" customHeight="1">
      <c r="A5" s="72" t="s">
        <v>681</v>
      </c>
      <c r="B5" s="72" t="s">
        <v>682</v>
      </c>
      <c r="C5" s="72" t="s">
        <v>683</v>
      </c>
    </row>
    <row r="6" spans="1:3" ht="30" customHeight="1">
      <c r="A6" s="73">
        <v>5.6</v>
      </c>
      <c r="B6" s="73">
        <v>15.28</v>
      </c>
      <c r="C6" s="73">
        <v>20.88</v>
      </c>
    </row>
    <row r="7" spans="1:3">
      <c r="A7" s="71"/>
      <c r="B7" s="71"/>
      <c r="C7" s="71"/>
    </row>
  </sheetData>
  <mergeCells count="1">
    <mergeCell ref="A3:C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I6" sqref="I6"/>
    </sheetView>
  </sheetViews>
  <sheetFormatPr defaultRowHeight="14.25"/>
  <cols>
    <col min="1" max="1" width="30.25" customWidth="1"/>
    <col min="2" max="2" width="22.5" customWidth="1"/>
    <col min="3" max="3" width="21.375" customWidth="1"/>
  </cols>
  <sheetData>
    <row r="1" spans="1:5" ht="20.25">
      <c r="A1" s="7" t="s">
        <v>688</v>
      </c>
      <c r="B1" s="7"/>
      <c r="C1" s="7"/>
    </row>
    <row r="2" spans="1:5" ht="20.25">
      <c r="A2" s="7"/>
      <c r="B2" s="7"/>
      <c r="C2" s="7"/>
    </row>
    <row r="3" spans="1:5" ht="27" customHeight="1">
      <c r="A3" s="91" t="s">
        <v>699</v>
      </c>
      <c r="B3" s="91"/>
      <c r="C3" s="91"/>
    </row>
    <row r="4" spans="1:5" ht="24.75" customHeight="1">
      <c r="A4" s="8"/>
      <c r="B4" s="8"/>
      <c r="C4" s="9" t="s">
        <v>698</v>
      </c>
    </row>
    <row r="5" spans="1:5" ht="24" customHeight="1">
      <c r="A5" s="74" t="s">
        <v>42</v>
      </c>
      <c r="B5" s="74" t="s">
        <v>634</v>
      </c>
      <c r="C5" s="74" t="s">
        <v>635</v>
      </c>
    </row>
    <row r="6" spans="1:5" ht="24" customHeight="1">
      <c r="A6" s="79" t="s">
        <v>692</v>
      </c>
      <c r="B6" s="75">
        <v>1141.83</v>
      </c>
      <c r="C6" s="75">
        <v>1269.17</v>
      </c>
    </row>
    <row r="7" spans="1:5" ht="24" customHeight="1">
      <c r="A7" s="76" t="s">
        <v>693</v>
      </c>
      <c r="B7" s="82">
        <v>253.16</v>
      </c>
      <c r="C7" s="75">
        <v>232.98</v>
      </c>
    </row>
    <row r="8" spans="1:5" ht="24" customHeight="1">
      <c r="A8" s="76" t="s">
        <v>694</v>
      </c>
      <c r="B8" s="82">
        <v>498.43</v>
      </c>
      <c r="C8" s="75">
        <v>611.54</v>
      </c>
    </row>
    <row r="9" spans="1:5" ht="24" customHeight="1">
      <c r="A9" s="76" t="s">
        <v>695</v>
      </c>
      <c r="B9" s="82">
        <v>390.24204300000002</v>
      </c>
      <c r="C9" s="75">
        <v>424.65</v>
      </c>
      <c r="E9" s="83"/>
    </row>
    <row r="10" spans="1:5" ht="24" customHeight="1">
      <c r="A10" s="76" t="s">
        <v>43</v>
      </c>
      <c r="B10" s="82">
        <v>390.24</v>
      </c>
      <c r="C10" s="75">
        <v>424.65</v>
      </c>
    </row>
    <row r="11" spans="1:5" ht="24" customHeight="1">
      <c r="A11" s="78" t="s">
        <v>595</v>
      </c>
      <c r="B11" s="81">
        <v>0</v>
      </c>
      <c r="C11" s="77"/>
    </row>
    <row r="12" spans="1:5" ht="24" customHeight="1">
      <c r="A12" s="80" t="s">
        <v>696</v>
      </c>
      <c r="B12" s="81">
        <v>559.79545899999994</v>
      </c>
      <c r="C12" s="81">
        <v>602.75</v>
      </c>
    </row>
    <row r="13" spans="1:5" ht="24" customHeight="1">
      <c r="A13" s="80" t="s">
        <v>697</v>
      </c>
      <c r="B13" s="81">
        <v>877.98611099999994</v>
      </c>
      <c r="C13" s="81">
        <v>918.08</v>
      </c>
    </row>
    <row r="14" spans="1:5" ht="75.75" customHeight="1">
      <c r="A14" s="92" t="s">
        <v>44</v>
      </c>
      <c r="B14" s="92"/>
      <c r="C14" s="92"/>
    </row>
    <row r="15" spans="1:5" ht="4.5" customHeight="1">
      <c r="A15" s="93"/>
      <c r="B15" s="93"/>
      <c r="C15" s="93"/>
    </row>
    <row r="16" spans="1:5" ht="9.75" customHeight="1">
      <c r="A16" s="93"/>
      <c r="B16" s="93"/>
      <c r="C16" s="93"/>
    </row>
  </sheetData>
  <mergeCells count="3">
    <mergeCell ref="A3:C3"/>
    <mergeCell ref="A14:C14"/>
    <mergeCell ref="A15:C1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showZeros="0" topLeftCell="A8" workbookViewId="0">
      <selection sqref="A1:E29"/>
    </sheetView>
  </sheetViews>
  <sheetFormatPr defaultRowHeight="14.25"/>
  <cols>
    <col min="1" max="1" width="28.25" style="4" customWidth="1"/>
    <col min="2" max="2" width="13.75" style="4" customWidth="1"/>
    <col min="3" max="3" width="13" style="4" customWidth="1"/>
    <col min="4" max="4" width="10.875" style="4" customWidth="1"/>
    <col min="5" max="5" width="14" style="4" customWidth="1"/>
    <col min="6" max="16384" width="9" style="4"/>
  </cols>
  <sheetData>
    <row r="1" spans="1:5">
      <c r="A1" s="67" t="s">
        <v>663</v>
      </c>
    </row>
    <row r="2" spans="1:5" ht="18.75">
      <c r="A2" s="84" t="s">
        <v>412</v>
      </c>
      <c r="B2" s="84"/>
      <c r="C2" s="84"/>
      <c r="D2" s="84"/>
      <c r="E2" s="84"/>
    </row>
    <row r="3" spans="1:5">
      <c r="B3" s="5"/>
      <c r="E3" s="5" t="s">
        <v>26</v>
      </c>
    </row>
    <row r="4" spans="1:5" ht="27.75" customHeight="1">
      <c r="A4" s="12" t="s">
        <v>0</v>
      </c>
      <c r="B4" s="12" t="s">
        <v>373</v>
      </c>
      <c r="C4" s="12" t="s">
        <v>591</v>
      </c>
      <c r="D4" s="12" t="s">
        <v>632</v>
      </c>
      <c r="E4" s="12" t="s">
        <v>594</v>
      </c>
    </row>
    <row r="5" spans="1:5">
      <c r="A5" s="6" t="s">
        <v>374</v>
      </c>
      <c r="B5" s="1">
        <v>59802</v>
      </c>
      <c r="C5" s="1">
        <v>45126</v>
      </c>
      <c r="D5" s="1">
        <f>B5-C5</f>
        <v>14676</v>
      </c>
      <c r="E5" s="42">
        <f>B5/C5*100-100</f>
        <v>32.522270974604453</v>
      </c>
    </row>
    <row r="6" spans="1:5">
      <c r="A6" s="6" t="s">
        <v>375</v>
      </c>
      <c r="B6" s="1">
        <v>0</v>
      </c>
      <c r="C6" s="1">
        <v>0</v>
      </c>
      <c r="D6" s="1">
        <f t="shared" ref="D6:D29" si="0">B6-C6</f>
        <v>0</v>
      </c>
      <c r="E6" s="42"/>
    </row>
    <row r="7" spans="1:5">
      <c r="A7" s="6" t="s">
        <v>376</v>
      </c>
      <c r="B7" s="1">
        <v>503</v>
      </c>
      <c r="C7" s="1">
        <v>2706</v>
      </c>
      <c r="D7" s="1">
        <f t="shared" si="0"/>
        <v>-2203</v>
      </c>
      <c r="E7" s="42">
        <f t="shared" ref="E7:E29" si="1">B7/C7*100-100</f>
        <v>-81.411677753141163</v>
      </c>
    </row>
    <row r="8" spans="1:5">
      <c r="A8" s="6" t="s">
        <v>377</v>
      </c>
      <c r="B8" s="1">
        <v>21458</v>
      </c>
      <c r="C8" s="1">
        <v>20774</v>
      </c>
      <c r="D8" s="1">
        <f t="shared" si="0"/>
        <v>684</v>
      </c>
      <c r="E8" s="42">
        <f t="shared" si="1"/>
        <v>3.2925772600365804</v>
      </c>
    </row>
    <row r="9" spans="1:5">
      <c r="A9" s="6" t="s">
        <v>378</v>
      </c>
      <c r="B9" s="1">
        <v>110381</v>
      </c>
      <c r="C9" s="1">
        <v>102407</v>
      </c>
      <c r="D9" s="1">
        <f t="shared" si="0"/>
        <v>7974</v>
      </c>
      <c r="E9" s="42">
        <f t="shared" si="1"/>
        <v>7.7865770894567845</v>
      </c>
    </row>
    <row r="10" spans="1:5">
      <c r="A10" s="6" t="s">
        <v>379</v>
      </c>
      <c r="B10" s="1">
        <v>70818</v>
      </c>
      <c r="C10" s="1">
        <v>63381</v>
      </c>
      <c r="D10" s="1">
        <f t="shared" si="0"/>
        <v>7437</v>
      </c>
      <c r="E10" s="42">
        <f t="shared" si="1"/>
        <v>11.733800350262698</v>
      </c>
    </row>
    <row r="11" spans="1:5">
      <c r="A11" s="6" t="s">
        <v>380</v>
      </c>
      <c r="B11" s="1">
        <v>4147</v>
      </c>
      <c r="C11" s="1">
        <v>6457</v>
      </c>
      <c r="D11" s="1">
        <f t="shared" si="0"/>
        <v>-2310</v>
      </c>
      <c r="E11" s="42">
        <f t="shared" si="1"/>
        <v>-35.775127768313453</v>
      </c>
    </row>
    <row r="12" spans="1:5">
      <c r="A12" s="6" t="s">
        <v>381</v>
      </c>
      <c r="B12" s="1">
        <v>74007</v>
      </c>
      <c r="C12" s="1">
        <v>115691</v>
      </c>
      <c r="D12" s="1">
        <f t="shared" si="0"/>
        <v>-41684</v>
      </c>
      <c r="E12" s="42">
        <f t="shared" si="1"/>
        <v>-36.030460450683286</v>
      </c>
    </row>
    <row r="13" spans="1:5">
      <c r="A13" s="6" t="s">
        <v>382</v>
      </c>
      <c r="B13" s="1">
        <v>38163</v>
      </c>
      <c r="C13" s="1">
        <v>33680</v>
      </c>
      <c r="D13" s="1">
        <f t="shared" si="0"/>
        <v>4483</v>
      </c>
      <c r="E13" s="42">
        <f t="shared" si="1"/>
        <v>13.310570071258908</v>
      </c>
    </row>
    <row r="14" spans="1:5">
      <c r="A14" s="6" t="s">
        <v>383</v>
      </c>
      <c r="B14" s="1">
        <v>11222</v>
      </c>
      <c r="C14" s="1">
        <v>26045</v>
      </c>
      <c r="D14" s="1">
        <f t="shared" si="0"/>
        <v>-14823</v>
      </c>
      <c r="E14" s="42">
        <f t="shared" si="1"/>
        <v>-56.913035131503172</v>
      </c>
    </row>
    <row r="15" spans="1:5">
      <c r="A15" s="6" t="s">
        <v>384</v>
      </c>
      <c r="B15" s="1">
        <v>119052</v>
      </c>
      <c r="C15" s="1">
        <v>140173</v>
      </c>
      <c r="D15" s="1">
        <f t="shared" si="0"/>
        <v>-21121</v>
      </c>
      <c r="E15" s="42">
        <f t="shared" si="1"/>
        <v>-15.067809064513142</v>
      </c>
    </row>
    <row r="16" spans="1:5">
      <c r="A16" s="6" t="s">
        <v>385</v>
      </c>
      <c r="B16" s="1">
        <v>28250</v>
      </c>
      <c r="C16" s="1">
        <v>32476</v>
      </c>
      <c r="D16" s="1">
        <f t="shared" si="0"/>
        <v>-4226</v>
      </c>
      <c r="E16" s="42">
        <f t="shared" si="1"/>
        <v>-13.012686291415193</v>
      </c>
    </row>
    <row r="17" spans="1:7">
      <c r="A17" s="6" t="s">
        <v>386</v>
      </c>
      <c r="B17" s="1">
        <v>967</v>
      </c>
      <c r="C17" s="1">
        <v>369</v>
      </c>
      <c r="D17" s="1">
        <f t="shared" si="0"/>
        <v>598</v>
      </c>
      <c r="E17" s="42">
        <f t="shared" si="1"/>
        <v>162.059620596206</v>
      </c>
    </row>
    <row r="18" spans="1:7">
      <c r="A18" s="6" t="s">
        <v>387</v>
      </c>
      <c r="B18" s="1">
        <v>6164</v>
      </c>
      <c r="C18" s="1">
        <v>10888</v>
      </c>
      <c r="D18" s="1">
        <f t="shared" si="0"/>
        <v>-4724</v>
      </c>
      <c r="E18" s="42">
        <f t="shared" si="1"/>
        <v>-43.387215282880234</v>
      </c>
    </row>
    <row r="19" spans="1:7">
      <c r="A19" s="6" t="s">
        <v>388</v>
      </c>
      <c r="B19" s="1">
        <v>13859</v>
      </c>
      <c r="C19" s="1">
        <v>7323</v>
      </c>
      <c r="D19" s="1">
        <f t="shared" si="0"/>
        <v>6536</v>
      </c>
      <c r="E19" s="42">
        <f t="shared" si="1"/>
        <v>89.253038372251808</v>
      </c>
    </row>
    <row r="20" spans="1:7">
      <c r="A20" s="6" t="s">
        <v>389</v>
      </c>
      <c r="B20" s="1">
        <v>261</v>
      </c>
      <c r="C20" s="1">
        <v>195</v>
      </c>
      <c r="D20" s="1">
        <f t="shared" si="0"/>
        <v>66</v>
      </c>
      <c r="E20" s="42">
        <f t="shared" si="1"/>
        <v>33.84615384615384</v>
      </c>
    </row>
    <row r="21" spans="1:7">
      <c r="A21" s="6" t="s">
        <v>390</v>
      </c>
      <c r="B21" s="1">
        <v>2292</v>
      </c>
      <c r="C21" s="1">
        <v>2149</v>
      </c>
      <c r="D21" s="1">
        <f t="shared" si="0"/>
        <v>143</v>
      </c>
      <c r="E21" s="42">
        <f t="shared" si="1"/>
        <v>6.6542577943229446</v>
      </c>
    </row>
    <row r="22" spans="1:7">
      <c r="A22" s="6" t="s">
        <v>391</v>
      </c>
      <c r="B22" s="1">
        <v>0</v>
      </c>
      <c r="C22" s="1">
        <v>0</v>
      </c>
      <c r="D22" s="1">
        <f t="shared" si="0"/>
        <v>0</v>
      </c>
      <c r="E22" s="42"/>
    </row>
    <row r="23" spans="1:7">
      <c r="A23" s="6" t="s">
        <v>392</v>
      </c>
      <c r="B23" s="1">
        <v>6570</v>
      </c>
      <c r="C23" s="1">
        <v>3541</v>
      </c>
      <c r="D23" s="1">
        <f t="shared" si="0"/>
        <v>3029</v>
      </c>
      <c r="E23" s="42">
        <f t="shared" si="1"/>
        <v>85.540807681445926</v>
      </c>
    </row>
    <row r="24" spans="1:7">
      <c r="A24" s="6" t="s">
        <v>393</v>
      </c>
      <c r="B24" s="1">
        <v>0</v>
      </c>
      <c r="C24" s="1">
        <v>0</v>
      </c>
      <c r="D24" s="1">
        <f t="shared" si="0"/>
        <v>0</v>
      </c>
      <c r="E24" s="42"/>
    </row>
    <row r="25" spans="1:7">
      <c r="A25" s="6" t="s">
        <v>394</v>
      </c>
      <c r="B25" s="1">
        <v>11270</v>
      </c>
      <c r="C25" s="1">
        <v>16458</v>
      </c>
      <c r="D25" s="1">
        <f t="shared" si="0"/>
        <v>-5188</v>
      </c>
      <c r="E25" s="42">
        <f t="shared" si="1"/>
        <v>-31.522663750151906</v>
      </c>
    </row>
    <row r="26" spans="1:7">
      <c r="A26" s="6" t="s">
        <v>395</v>
      </c>
      <c r="B26" s="1">
        <v>3053</v>
      </c>
      <c r="C26" s="1">
        <v>259</v>
      </c>
      <c r="D26" s="1">
        <f t="shared" si="0"/>
        <v>2794</v>
      </c>
      <c r="E26" s="42">
        <f t="shared" si="1"/>
        <v>1078.7644787644788</v>
      </c>
    </row>
    <row r="27" spans="1:7">
      <c r="A27" s="6" t="s">
        <v>396</v>
      </c>
      <c r="B27" s="1">
        <v>3053</v>
      </c>
      <c r="C27" s="1">
        <v>259</v>
      </c>
      <c r="D27" s="1">
        <f t="shared" si="0"/>
        <v>2794</v>
      </c>
      <c r="E27" s="42">
        <f t="shared" si="1"/>
        <v>1078.7644787644788</v>
      </c>
    </row>
    <row r="28" spans="1:7">
      <c r="A28" s="6" t="s">
        <v>397</v>
      </c>
      <c r="B28" s="1">
        <v>0</v>
      </c>
      <c r="C28" s="1">
        <v>76</v>
      </c>
      <c r="D28" s="1">
        <f t="shared" si="0"/>
        <v>-76</v>
      </c>
      <c r="E28" s="42">
        <f t="shared" si="1"/>
        <v>-100</v>
      </c>
    </row>
    <row r="29" spans="1:7">
      <c r="A29" s="2" t="s">
        <v>398</v>
      </c>
      <c r="B29" s="1">
        <v>582239</v>
      </c>
      <c r="C29" s="1">
        <v>630174</v>
      </c>
      <c r="D29" s="1">
        <f t="shared" si="0"/>
        <v>-47935</v>
      </c>
      <c r="E29" s="42">
        <f t="shared" si="1"/>
        <v>-7.6066292801670699</v>
      </c>
      <c r="G29" s="44"/>
    </row>
    <row r="30" spans="1:7">
      <c r="A30" s="11"/>
      <c r="B30" s="10"/>
    </row>
    <row r="31" spans="1:7">
      <c r="A31" s="11"/>
      <c r="B31" s="11"/>
    </row>
  </sheetData>
  <mergeCells count="1">
    <mergeCell ref="A2:E2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G10" sqref="G10"/>
    </sheetView>
  </sheetViews>
  <sheetFormatPr defaultRowHeight="14.25"/>
  <cols>
    <col min="1" max="1" width="23.125" customWidth="1"/>
    <col min="2" max="2" width="13.75" customWidth="1"/>
    <col min="3" max="3" width="23" customWidth="1"/>
    <col min="4" max="4" width="12.75" bestFit="1" customWidth="1"/>
  </cols>
  <sheetData>
    <row r="1" spans="1:4" ht="21.75" customHeight="1">
      <c r="A1" s="68" t="s">
        <v>664</v>
      </c>
    </row>
    <row r="2" spans="1:4" ht="29.25" customHeight="1">
      <c r="A2" s="85" t="s">
        <v>622</v>
      </c>
      <c r="B2" s="85"/>
      <c r="C2" s="85"/>
      <c r="D2" s="85"/>
    </row>
    <row r="3" spans="1:4">
      <c r="A3" s="86" t="s">
        <v>41</v>
      </c>
      <c r="B3" s="86"/>
      <c r="C3" s="86"/>
      <c r="D3" s="86"/>
    </row>
    <row r="4" spans="1:4" ht="25.5" customHeight="1">
      <c r="A4" s="12" t="s">
        <v>0</v>
      </c>
      <c r="B4" s="12" t="s">
        <v>428</v>
      </c>
      <c r="C4" s="12" t="s">
        <v>0</v>
      </c>
      <c r="D4" s="12" t="s">
        <v>428</v>
      </c>
    </row>
    <row r="5" spans="1:4" ht="18" customHeight="1">
      <c r="A5" s="3" t="s">
        <v>429</v>
      </c>
      <c r="B5" s="1">
        <f>[1]L01!C5</f>
        <v>1025802</v>
      </c>
      <c r="C5" s="3" t="s">
        <v>46</v>
      </c>
      <c r="D5" s="1">
        <f>[1]L02!C5</f>
        <v>582239</v>
      </c>
    </row>
    <row r="6" spans="1:4" ht="18" customHeight="1">
      <c r="A6" s="3" t="s">
        <v>430</v>
      </c>
      <c r="B6" s="1">
        <f>SUM(B7,B8,B9)</f>
        <v>377934</v>
      </c>
      <c r="C6" s="6" t="s">
        <v>431</v>
      </c>
      <c r="D6" s="1"/>
    </row>
    <row r="7" spans="1:4" ht="18" customHeight="1">
      <c r="A7" s="3" t="s">
        <v>432</v>
      </c>
      <c r="B7" s="1">
        <v>15383</v>
      </c>
      <c r="C7" s="6" t="s">
        <v>433</v>
      </c>
      <c r="D7" s="1"/>
    </row>
    <row r="8" spans="1:4" ht="18" customHeight="1">
      <c r="A8" s="3" t="s">
        <v>434</v>
      </c>
      <c r="B8" s="1">
        <v>242720</v>
      </c>
      <c r="C8" s="6" t="s">
        <v>435</v>
      </c>
      <c r="D8" s="1"/>
    </row>
    <row r="9" spans="1:4" ht="18" customHeight="1">
      <c r="A9" s="3" t="s">
        <v>436</v>
      </c>
      <c r="B9" s="1">
        <v>119831</v>
      </c>
      <c r="C9" s="6" t="s">
        <v>437</v>
      </c>
      <c r="D9" s="1"/>
    </row>
    <row r="10" spans="1:4" ht="18" customHeight="1">
      <c r="A10" s="3" t="s">
        <v>438</v>
      </c>
      <c r="B10" s="1"/>
      <c r="C10" s="6" t="s">
        <v>439</v>
      </c>
      <c r="D10" s="1">
        <v>819448</v>
      </c>
    </row>
    <row r="11" spans="1:4" ht="18" customHeight="1">
      <c r="A11" s="3" t="s">
        <v>440</v>
      </c>
      <c r="B11" s="28">
        <v>34220</v>
      </c>
      <c r="C11" s="6"/>
      <c r="D11" s="28"/>
    </row>
    <row r="12" spans="1:4" ht="18" customHeight="1">
      <c r="A12" s="15" t="s">
        <v>441</v>
      </c>
      <c r="B12" s="1">
        <v>1900</v>
      </c>
      <c r="C12" s="31" t="s">
        <v>442</v>
      </c>
      <c r="D12" s="1"/>
    </row>
    <row r="13" spans="1:4" ht="18" customHeight="1">
      <c r="A13" s="3" t="s">
        <v>443</v>
      </c>
      <c r="B13" s="28"/>
      <c r="C13" s="6" t="s">
        <v>444</v>
      </c>
      <c r="D13" s="1">
        <v>1900</v>
      </c>
    </row>
    <row r="14" spans="1:4" ht="18" customHeight="1">
      <c r="A14" s="3" t="s">
        <v>445</v>
      </c>
      <c r="B14" s="1">
        <v>8905</v>
      </c>
      <c r="C14" s="32" t="s">
        <v>446</v>
      </c>
      <c r="D14" s="28">
        <v>0</v>
      </c>
    </row>
    <row r="15" spans="1:4" ht="18" customHeight="1">
      <c r="A15" s="15"/>
      <c r="B15" s="1"/>
      <c r="C15" s="6"/>
      <c r="D15" s="1"/>
    </row>
    <row r="16" spans="1:4" ht="18" customHeight="1">
      <c r="A16" s="15"/>
      <c r="B16" s="1"/>
      <c r="C16" s="6" t="s">
        <v>631</v>
      </c>
      <c r="D16" s="1">
        <v>45174</v>
      </c>
    </row>
    <row r="17" spans="1:4" ht="18" customHeight="1">
      <c r="A17" s="15"/>
      <c r="B17" s="1"/>
      <c r="C17" s="6"/>
      <c r="D17" s="28"/>
    </row>
    <row r="18" spans="1:4" ht="18" customHeight="1">
      <c r="A18" s="29" t="s">
        <v>447</v>
      </c>
      <c r="B18" s="1">
        <f>B5+B6+B11+B12+B14</f>
        <v>1448761</v>
      </c>
      <c r="C18" s="30" t="s">
        <v>448</v>
      </c>
      <c r="D18" s="1">
        <f>SUM(D5:D6,D10,D12,D13,D14:D14,D16)</f>
        <v>1448761</v>
      </c>
    </row>
  </sheetData>
  <mergeCells count="2">
    <mergeCell ref="A2:D2"/>
    <mergeCell ref="A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D15" sqref="D15"/>
    </sheetView>
  </sheetViews>
  <sheetFormatPr defaultRowHeight="14.25"/>
  <cols>
    <col min="1" max="1" width="29.375" customWidth="1"/>
    <col min="2" max="2" width="13.875" customWidth="1"/>
    <col min="3" max="3" width="13.5" customWidth="1"/>
    <col min="4" max="4" width="11.25" customWidth="1"/>
  </cols>
  <sheetData>
    <row r="1" spans="1:6">
      <c r="A1" s="68" t="s">
        <v>665</v>
      </c>
    </row>
    <row r="2" spans="1:6" ht="18.75">
      <c r="A2" s="84" t="s">
        <v>413</v>
      </c>
      <c r="B2" s="84"/>
      <c r="C2" s="84"/>
      <c r="D2" s="84"/>
    </row>
    <row r="3" spans="1:6">
      <c r="A3" s="4"/>
      <c r="B3" s="5"/>
      <c r="D3" s="5" t="s">
        <v>26</v>
      </c>
    </row>
    <row r="4" spans="1:6" s="4" customFormat="1" ht="27.75" customHeight="1">
      <c r="A4" s="12" t="s">
        <v>0</v>
      </c>
      <c r="B4" s="12" t="s">
        <v>373</v>
      </c>
      <c r="C4" s="12" t="s">
        <v>591</v>
      </c>
      <c r="D4" s="12" t="s">
        <v>594</v>
      </c>
    </row>
    <row r="5" spans="1:6" s="4" customFormat="1">
      <c r="A5" s="6" t="s">
        <v>35</v>
      </c>
      <c r="B5" s="1">
        <v>392935</v>
      </c>
      <c r="C5" s="1">
        <v>336204</v>
      </c>
      <c r="D5" s="42">
        <f>B5/C5*100-100</f>
        <v>16.873981273274552</v>
      </c>
    </row>
    <row r="6" spans="1:6" s="4" customFormat="1">
      <c r="A6" s="6" t="s">
        <v>36</v>
      </c>
      <c r="B6" s="1">
        <v>20524</v>
      </c>
      <c r="C6" s="1">
        <v>17482</v>
      </c>
      <c r="D6" s="42">
        <f t="shared" ref="D6:D10" si="0">B6/C6*100-100</f>
        <v>17.400755062349845</v>
      </c>
    </row>
    <row r="7" spans="1:6" s="4" customFormat="1">
      <c r="A7" s="6" t="s">
        <v>37</v>
      </c>
      <c r="B7" s="1">
        <v>2150</v>
      </c>
      <c r="C7" s="1">
        <v>3089</v>
      </c>
      <c r="D7" s="42">
        <f t="shared" si="0"/>
        <v>-30.398187115571389</v>
      </c>
    </row>
    <row r="8" spans="1:6" s="4" customFormat="1">
      <c r="A8" s="6" t="s">
        <v>38</v>
      </c>
      <c r="B8" s="1">
        <v>50</v>
      </c>
      <c r="C8" s="1">
        <v>60</v>
      </c>
      <c r="D8" s="42">
        <f t="shared" si="0"/>
        <v>-16.666666666666657</v>
      </c>
    </row>
    <row r="9" spans="1:6" s="4" customFormat="1">
      <c r="A9" s="6" t="s">
        <v>399</v>
      </c>
      <c r="B9" s="1">
        <v>6450</v>
      </c>
      <c r="C9" s="1">
        <v>9441</v>
      </c>
      <c r="D9" s="42">
        <f t="shared" si="0"/>
        <v>-31.680965999364474</v>
      </c>
    </row>
    <row r="10" spans="1:6" s="4" customFormat="1">
      <c r="A10" s="2" t="s">
        <v>25</v>
      </c>
      <c r="B10" s="1">
        <v>422109</v>
      </c>
      <c r="C10" s="1">
        <v>366276</v>
      </c>
      <c r="D10" s="42">
        <f t="shared" si="0"/>
        <v>15.243422992497457</v>
      </c>
      <c r="F10" s="44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workbookViewId="0"/>
  </sheetViews>
  <sheetFormatPr defaultRowHeight="14.25"/>
  <cols>
    <col min="1" max="1" width="26.375" customWidth="1"/>
    <col min="2" max="2" width="16.875" customWidth="1"/>
    <col min="3" max="3" width="15.125" customWidth="1"/>
    <col min="4" max="4" width="11.375" customWidth="1"/>
  </cols>
  <sheetData>
    <row r="1" spans="1:6">
      <c r="A1" s="68" t="s">
        <v>666</v>
      </c>
    </row>
    <row r="2" spans="1:6" ht="18.75">
      <c r="A2" s="84" t="s">
        <v>414</v>
      </c>
      <c r="B2" s="84"/>
      <c r="C2" s="84"/>
      <c r="D2" s="84"/>
    </row>
    <row r="3" spans="1:6">
      <c r="A3" s="4"/>
      <c r="B3" s="5"/>
      <c r="D3" s="5" t="s">
        <v>26</v>
      </c>
    </row>
    <row r="4" spans="1:6" s="4" customFormat="1" ht="27.75" customHeight="1">
      <c r="A4" s="12" t="s">
        <v>0</v>
      </c>
      <c r="B4" s="12" t="s">
        <v>373</v>
      </c>
      <c r="C4" s="12" t="s">
        <v>591</v>
      </c>
      <c r="D4" s="12" t="s">
        <v>594</v>
      </c>
    </row>
    <row r="5" spans="1:6" s="4" customFormat="1">
      <c r="A5" s="6" t="s">
        <v>30</v>
      </c>
      <c r="B5" s="1">
        <v>428139</v>
      </c>
      <c r="C5" s="1">
        <v>385867</v>
      </c>
      <c r="D5" s="42">
        <f>B5/C5*100-100</f>
        <v>10.955070011169639</v>
      </c>
    </row>
    <row r="6" spans="1:6" s="4" customFormat="1">
      <c r="A6" s="6" t="s">
        <v>33</v>
      </c>
      <c r="B6" s="1">
        <v>95</v>
      </c>
      <c r="C6" s="1">
        <v>131</v>
      </c>
      <c r="D6" s="42">
        <f t="shared" ref="D6:D10" si="0">B6/C6*100-100</f>
        <v>-27.48091603053436</v>
      </c>
    </row>
    <row r="7" spans="1:6" s="4" customFormat="1">
      <c r="A7" s="6" t="s">
        <v>400</v>
      </c>
      <c r="B7" s="1">
        <v>10</v>
      </c>
      <c r="C7" s="1">
        <v>292</v>
      </c>
      <c r="D7" s="42">
        <f t="shared" si="0"/>
        <v>-96.575342465753423</v>
      </c>
    </row>
    <row r="8" spans="1:6" s="4" customFormat="1">
      <c r="A8" s="6" t="s">
        <v>39</v>
      </c>
      <c r="B8" s="1">
        <v>2187</v>
      </c>
      <c r="C8" s="1">
        <v>65</v>
      </c>
      <c r="D8" s="42">
        <f t="shared" si="0"/>
        <v>3264.6153846153843</v>
      </c>
    </row>
    <row r="9" spans="1:6" s="4" customFormat="1">
      <c r="A9" s="6" t="s">
        <v>40</v>
      </c>
      <c r="B9" s="1">
        <v>138</v>
      </c>
      <c r="C9" s="1">
        <v>50</v>
      </c>
      <c r="D9" s="42">
        <f t="shared" si="0"/>
        <v>176</v>
      </c>
    </row>
    <row r="10" spans="1:6" s="4" customFormat="1">
      <c r="A10" s="2" t="s">
        <v>398</v>
      </c>
      <c r="B10" s="1">
        <v>430569</v>
      </c>
      <c r="C10" s="1">
        <v>386405</v>
      </c>
      <c r="D10" s="42">
        <f t="shared" si="0"/>
        <v>11.429458728536119</v>
      </c>
      <c r="F10" s="44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/>
  </sheetViews>
  <sheetFormatPr defaultRowHeight="14.25"/>
  <cols>
    <col min="1" max="1" width="27.625" style="45" bestFit="1" customWidth="1"/>
    <col min="2" max="2" width="11.375" style="45" customWidth="1"/>
    <col min="3" max="3" width="27.625" style="45" bestFit="1" customWidth="1"/>
    <col min="4" max="4" width="11.875" style="45" customWidth="1"/>
    <col min="5" max="16384" width="9" style="45"/>
  </cols>
  <sheetData>
    <row r="1" spans="1:4" ht="21" customHeight="1">
      <c r="A1" s="69" t="s">
        <v>667</v>
      </c>
    </row>
    <row r="2" spans="1:4" ht="29.25" customHeight="1">
      <c r="A2" s="85" t="s">
        <v>623</v>
      </c>
      <c r="B2" s="85"/>
      <c r="C2" s="85"/>
      <c r="D2" s="85"/>
    </row>
    <row r="3" spans="1:4">
      <c r="A3" s="86" t="s">
        <v>41</v>
      </c>
      <c r="B3" s="86"/>
      <c r="C3" s="86"/>
      <c r="D3" s="86"/>
    </row>
    <row r="4" spans="1:4" s="46" customFormat="1">
      <c r="A4" s="12" t="s">
        <v>0</v>
      </c>
      <c r="B4" s="12" t="s">
        <v>373</v>
      </c>
      <c r="C4" s="12" t="s">
        <v>0</v>
      </c>
      <c r="D4" s="12" t="s">
        <v>373</v>
      </c>
    </row>
    <row r="5" spans="1:4" s="46" customFormat="1">
      <c r="A5" s="3" t="s">
        <v>596</v>
      </c>
      <c r="B5" s="1">
        <v>422109</v>
      </c>
      <c r="C5" s="3" t="s">
        <v>359</v>
      </c>
      <c r="D5" s="1">
        <v>430569</v>
      </c>
    </row>
    <row r="6" spans="1:4" s="46" customFormat="1">
      <c r="A6" s="33" t="s">
        <v>597</v>
      </c>
      <c r="B6" s="1">
        <v>9543</v>
      </c>
      <c r="C6" s="33" t="s">
        <v>598</v>
      </c>
      <c r="D6" s="1"/>
    </row>
    <row r="7" spans="1:4" s="46" customFormat="1">
      <c r="A7" s="33" t="s">
        <v>599</v>
      </c>
      <c r="B7" s="1"/>
      <c r="C7" s="33" t="s">
        <v>600</v>
      </c>
      <c r="D7" s="1">
        <v>8</v>
      </c>
    </row>
    <row r="8" spans="1:4" s="46" customFormat="1">
      <c r="A8" s="33" t="s">
        <v>601</v>
      </c>
      <c r="B8" s="1"/>
      <c r="C8" s="33"/>
      <c r="D8" s="47"/>
    </row>
    <row r="9" spans="1:4" s="46" customFormat="1">
      <c r="A9" s="33" t="s">
        <v>602</v>
      </c>
      <c r="B9" s="1"/>
      <c r="C9" s="33"/>
      <c r="D9" s="47"/>
    </row>
    <row r="10" spans="1:4" s="46" customFormat="1">
      <c r="A10" s="33" t="s">
        <v>603</v>
      </c>
      <c r="B10" s="1">
        <f>B11+B12+B13</f>
        <v>2325</v>
      </c>
      <c r="C10" s="33" t="s">
        <v>604</v>
      </c>
      <c r="D10" s="1"/>
    </row>
    <row r="11" spans="1:4" s="46" customFormat="1">
      <c r="A11" s="33" t="s">
        <v>605</v>
      </c>
      <c r="B11" s="1"/>
      <c r="C11" s="33"/>
      <c r="D11" s="47"/>
    </row>
    <row r="12" spans="1:4" s="46" customFormat="1">
      <c r="A12" s="33" t="s">
        <v>606</v>
      </c>
      <c r="B12" s="1"/>
      <c r="C12" s="33"/>
      <c r="D12" s="47"/>
    </row>
    <row r="13" spans="1:4" s="46" customFormat="1">
      <c r="A13" s="33" t="s">
        <v>607</v>
      </c>
      <c r="B13" s="1">
        <v>2325</v>
      </c>
      <c r="C13" s="33"/>
      <c r="D13" s="47"/>
    </row>
    <row r="14" spans="1:4" s="46" customFormat="1">
      <c r="A14" s="33" t="s">
        <v>443</v>
      </c>
      <c r="B14" s="1"/>
      <c r="C14" s="33" t="s">
        <v>444</v>
      </c>
      <c r="D14" s="1">
        <f>D15</f>
        <v>152800</v>
      </c>
    </row>
    <row r="15" spans="1:4" s="46" customFormat="1">
      <c r="A15" s="33" t="s">
        <v>608</v>
      </c>
      <c r="B15" s="1"/>
      <c r="C15" s="33" t="s">
        <v>609</v>
      </c>
      <c r="D15" s="1">
        <v>152800</v>
      </c>
    </row>
    <row r="16" spans="1:4" s="46" customFormat="1">
      <c r="A16" s="33" t="s">
        <v>610</v>
      </c>
      <c r="B16" s="1"/>
      <c r="C16" s="33"/>
      <c r="D16" s="48"/>
    </row>
    <row r="17" spans="1:4" s="46" customFormat="1">
      <c r="A17" s="33" t="s">
        <v>611</v>
      </c>
      <c r="B17" s="1">
        <f>B18</f>
        <v>152800</v>
      </c>
      <c r="C17" s="33" t="s">
        <v>612</v>
      </c>
      <c r="D17" s="1"/>
    </row>
    <row r="18" spans="1:4" s="46" customFormat="1">
      <c r="A18" s="33" t="s">
        <v>613</v>
      </c>
      <c r="B18" s="1">
        <v>152800</v>
      </c>
      <c r="C18" s="33"/>
      <c r="D18" s="49"/>
    </row>
    <row r="19" spans="1:4" s="46" customFormat="1">
      <c r="A19" s="33" t="s">
        <v>614</v>
      </c>
      <c r="B19" s="1"/>
      <c r="C19" s="33" t="s">
        <v>615</v>
      </c>
      <c r="D19" s="1"/>
    </row>
    <row r="20" spans="1:4" s="46" customFormat="1">
      <c r="A20" s="33" t="s">
        <v>616</v>
      </c>
      <c r="B20" s="1"/>
      <c r="C20" s="33" t="s">
        <v>617</v>
      </c>
      <c r="D20" s="1"/>
    </row>
    <row r="21" spans="1:4" s="46" customFormat="1">
      <c r="A21" s="33"/>
      <c r="B21" s="1"/>
      <c r="C21" s="3" t="s">
        <v>618</v>
      </c>
      <c r="D21" s="1"/>
    </row>
    <row r="22" spans="1:4" s="46" customFormat="1">
      <c r="A22" s="33"/>
      <c r="B22" s="1"/>
      <c r="C22" s="33" t="s">
        <v>619</v>
      </c>
      <c r="D22" s="1">
        <f>B23-D5-D6-D7-D10-D14-D17-D19-D20-D21</f>
        <v>3400</v>
      </c>
    </row>
    <row r="23" spans="1:4" s="46" customFormat="1">
      <c r="A23" s="34" t="s">
        <v>620</v>
      </c>
      <c r="B23" s="1">
        <f>SUM(B5:B10,B14,B17,B19:B20)</f>
        <v>586777</v>
      </c>
      <c r="C23" s="34" t="s">
        <v>621</v>
      </c>
      <c r="D23" s="1">
        <f>SUM(D5:D7,D10,D14,D17,D19:D22)</f>
        <v>586777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14" sqref="C14"/>
    </sheetView>
  </sheetViews>
  <sheetFormatPr defaultRowHeight="14.25"/>
  <cols>
    <col min="1" max="1" width="34" customWidth="1"/>
    <col min="2" max="2" width="18.25" customWidth="1"/>
    <col min="3" max="3" width="14.375" customWidth="1"/>
    <col min="4" max="4" width="10.125" customWidth="1"/>
  </cols>
  <sheetData>
    <row r="1" spans="1:4" ht="23.25" customHeight="1">
      <c r="A1" s="68" t="s">
        <v>668</v>
      </c>
    </row>
    <row r="2" spans="1:4" ht="23.25" customHeight="1">
      <c r="A2" s="84" t="s">
        <v>415</v>
      </c>
      <c r="B2" s="84"/>
      <c r="C2" s="84"/>
      <c r="D2" s="84"/>
    </row>
    <row r="3" spans="1:4">
      <c r="A3" s="4"/>
      <c r="B3" s="5"/>
      <c r="D3" s="5" t="s">
        <v>26</v>
      </c>
    </row>
    <row r="4" spans="1:4" s="4" customFormat="1" ht="27.75" customHeight="1">
      <c r="A4" s="12" t="s">
        <v>0</v>
      </c>
      <c r="B4" s="12" t="s">
        <v>373</v>
      </c>
      <c r="C4" s="12" t="s">
        <v>591</v>
      </c>
      <c r="D4" s="12" t="s">
        <v>592</v>
      </c>
    </row>
    <row r="5" spans="1:4" s="4" customFormat="1">
      <c r="A5" s="6" t="s">
        <v>401</v>
      </c>
      <c r="B5" s="1"/>
      <c r="C5" s="41"/>
      <c r="D5" s="41"/>
    </row>
    <row r="6" spans="1:4" s="4" customFormat="1">
      <c r="A6" s="6" t="s">
        <v>402</v>
      </c>
      <c r="B6" s="1"/>
      <c r="C6" s="41"/>
      <c r="D6" s="41"/>
    </row>
    <row r="7" spans="1:4" s="4" customFormat="1">
      <c r="A7" s="6" t="s">
        <v>403</v>
      </c>
      <c r="B7" s="1"/>
      <c r="C7" s="41"/>
      <c r="D7" s="41"/>
    </row>
    <row r="8" spans="1:4" s="4" customFormat="1">
      <c r="A8" s="6" t="s">
        <v>404</v>
      </c>
      <c r="B8" s="1"/>
      <c r="C8" s="41"/>
      <c r="D8" s="41"/>
    </row>
    <row r="9" spans="1:4" s="4" customFormat="1">
      <c r="A9" s="6" t="s">
        <v>405</v>
      </c>
      <c r="B9" s="1"/>
      <c r="C9" s="41"/>
      <c r="D9" s="41"/>
    </row>
    <row r="10" spans="1:4" s="4" customFormat="1">
      <c r="A10" s="2" t="s">
        <v>576</v>
      </c>
      <c r="B10" s="1"/>
      <c r="C10" s="41"/>
      <c r="D10" s="41"/>
    </row>
    <row r="12" spans="1:4">
      <c r="A12" s="23" t="s">
        <v>417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10" sqref="C10"/>
    </sheetView>
  </sheetViews>
  <sheetFormatPr defaultRowHeight="14.25"/>
  <cols>
    <col min="1" max="1" width="34" customWidth="1"/>
    <col min="2" max="2" width="15.75" customWidth="1"/>
    <col min="3" max="3" width="15.5" customWidth="1"/>
    <col min="4" max="4" width="10.125" customWidth="1"/>
  </cols>
  <sheetData>
    <row r="1" spans="1:4">
      <c r="A1" s="68" t="s">
        <v>669</v>
      </c>
    </row>
    <row r="2" spans="1:4" ht="18.75">
      <c r="A2" s="84" t="s">
        <v>416</v>
      </c>
      <c r="B2" s="84"/>
      <c r="C2" s="84"/>
      <c r="D2" s="84"/>
    </row>
    <row r="3" spans="1:4">
      <c r="A3" s="4"/>
      <c r="B3" s="5"/>
      <c r="D3" s="5" t="s">
        <v>26</v>
      </c>
    </row>
    <row r="4" spans="1:4" s="4" customFormat="1" ht="27.75" customHeight="1">
      <c r="A4" s="12" t="s">
        <v>0</v>
      </c>
      <c r="B4" s="12" t="s">
        <v>373</v>
      </c>
      <c r="C4" s="12" t="s">
        <v>591</v>
      </c>
      <c r="D4" s="12" t="s">
        <v>592</v>
      </c>
    </row>
    <row r="5" spans="1:4" s="4" customFormat="1">
      <c r="A5" s="6" t="s">
        <v>406</v>
      </c>
      <c r="B5" s="1"/>
      <c r="C5" s="41"/>
      <c r="D5" s="41"/>
    </row>
    <row r="6" spans="1:4" s="4" customFormat="1">
      <c r="A6" s="6" t="s">
        <v>407</v>
      </c>
      <c r="B6" s="1"/>
      <c r="C6" s="41"/>
      <c r="D6" s="41"/>
    </row>
    <row r="7" spans="1:4" s="4" customFormat="1">
      <c r="A7" s="6" t="s">
        <v>408</v>
      </c>
      <c r="B7" s="1"/>
      <c r="C7" s="41"/>
      <c r="D7" s="41"/>
    </row>
    <row r="8" spans="1:4" s="4" customFormat="1">
      <c r="A8" s="6" t="s">
        <v>409</v>
      </c>
      <c r="B8" s="1"/>
      <c r="C8" s="41"/>
      <c r="D8" s="41"/>
    </row>
    <row r="9" spans="1:4" s="4" customFormat="1">
      <c r="A9" s="6" t="s">
        <v>410</v>
      </c>
      <c r="B9" s="1"/>
      <c r="C9" s="41"/>
      <c r="D9" s="41"/>
    </row>
    <row r="10" spans="1:4" s="4" customFormat="1">
      <c r="A10" s="2" t="s">
        <v>577</v>
      </c>
      <c r="B10" s="1"/>
      <c r="C10" s="41"/>
      <c r="D10" s="41"/>
    </row>
    <row r="12" spans="1:4">
      <c r="A12" s="23" t="s">
        <v>418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2</vt:i4>
      </vt:variant>
    </vt:vector>
  </HeadingPairs>
  <TitlesOfParts>
    <vt:vector size="24" baseType="lpstr">
      <vt:lpstr>Sheet1</vt:lpstr>
      <vt:lpstr>一般收入（全区）</vt:lpstr>
      <vt:lpstr>一般支出（全区）</vt:lpstr>
      <vt:lpstr>平衡表（全区）</vt:lpstr>
      <vt:lpstr>基金收入（全区）</vt:lpstr>
      <vt:lpstr>基金支出（全区）</vt:lpstr>
      <vt:lpstr>基金平衡表（全区）</vt:lpstr>
      <vt:lpstr>国有资本经营收入（全区）</vt:lpstr>
      <vt:lpstr>国有资本经营支出（全区）</vt:lpstr>
      <vt:lpstr>一般收入（区本级）</vt:lpstr>
      <vt:lpstr>一般支出 (区本级)</vt:lpstr>
      <vt:lpstr>一般支出（区本级类款项）</vt:lpstr>
      <vt:lpstr>基本支出经济分类（区本级）</vt:lpstr>
      <vt:lpstr>镇街道转移支付（一般）</vt:lpstr>
      <vt:lpstr>基金收入（区本级）</vt:lpstr>
      <vt:lpstr>基金支出（区本级）</vt:lpstr>
      <vt:lpstr>镇街道转移支付（基金）</vt:lpstr>
      <vt:lpstr>国有资本经营收入（区本级）</vt:lpstr>
      <vt:lpstr>国有资本经营支出（区本级）</vt:lpstr>
      <vt:lpstr>一般债券</vt:lpstr>
      <vt:lpstr>专项债券</vt:lpstr>
      <vt:lpstr>三公经费</vt:lpstr>
      <vt:lpstr>'一般收入（全区）'!Print_Area</vt:lpstr>
      <vt:lpstr>'一般支出（全区）'!Print_Area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2016-06-14T03:12:28Z</cp:lastPrinted>
  <dcterms:created xsi:type="dcterms:W3CDTF">1996-12-17T01:32:42Z</dcterms:created>
  <dcterms:modified xsi:type="dcterms:W3CDTF">2017-08-15T01:58:26Z</dcterms:modified>
</cp:coreProperties>
</file>