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21495" windowHeight="11100" tabRatio="815" activeTab="2"/>
  </bookViews>
  <sheets>
    <sheet name="目录" sheetId="31" r:id="rId1"/>
    <sheet name="1、全区一般公共预算收入表" sheetId="1" r:id="rId2"/>
    <sheet name="2、全区一般公共预算收入支出表" sheetId="27" r:id="rId3"/>
    <sheet name="3、政府性基金收入表" sheetId="11" r:id="rId4"/>
    <sheet name="4、政府性基金支出表" sheetId="12" r:id="rId5"/>
    <sheet name="5、国有资本经营预算收入表" sheetId="16" r:id="rId6"/>
    <sheet name="6、国有资本经营预算支出表" sheetId="17" r:id="rId7"/>
    <sheet name="7、社会保障基金收入表" sheetId="36" r:id="rId8"/>
    <sheet name="8、社会保障基金支出表" sheetId="35" r:id="rId9"/>
    <sheet name="9、区本级一般公共预算收入表" sheetId="26" r:id="rId10"/>
    <sheet name="10、区本级一般公共预算支出表" sheetId="14" r:id="rId11"/>
    <sheet name="11、区本级一般公共预算支出表（功能科目分类）" sheetId="19" r:id="rId12"/>
    <sheet name="12、区本级一般公共预算基本支出表（经济分类）" sheetId="20" r:id="rId13"/>
    <sheet name="13、一般性转移支付" sheetId="13" r:id="rId14"/>
    <sheet name="14、专项转移支付" sheetId="41" r:id="rId15"/>
    <sheet name="15、专项资金清单" sheetId="21" r:id="rId16"/>
    <sheet name="16、区本级财政拨款“三公”经费预算表" sheetId="23" r:id="rId17"/>
    <sheet name="17、区本级政府性基金预算收入表" sheetId="24" r:id="rId18"/>
    <sheet name="18、区本级基金支出类级" sheetId="42" r:id="rId19"/>
    <sheet name="19、区本级政府性基金预算支出项级" sheetId="25" r:id="rId20"/>
    <sheet name="20、区级基金转移支付" sheetId="28" r:id="rId21"/>
    <sheet name="21、区本级国有资本经营预算收入" sheetId="29" r:id="rId22"/>
    <sheet name="22、区本级国有资本经营预算支出" sheetId="30" r:id="rId23"/>
    <sheet name="23区级社会保险基金收入表" sheetId="37" r:id="rId24"/>
    <sheet name="24区级社会保险基金支出表" sheetId="38" r:id="rId25"/>
    <sheet name="25一般债券表" sheetId="39" r:id="rId26"/>
    <sheet name="26专项债券表" sheetId="40" r:id="rId27"/>
  </sheets>
  <externalReferences>
    <externalReference r:id="rId28"/>
  </externalReferences>
  <definedNames>
    <definedName name="_xlnm._FilterDatabase" localSheetId="11" hidden="1">'11、区本级一般公共预算支出表（功能科目分类）'!$A$4:$C$266</definedName>
    <definedName name="_xlnm.Print_Area" localSheetId="1">'1、全区一般公共预算收入表'!$A$1:$C$25</definedName>
    <definedName name="_xlnm.Print_Area" localSheetId="10">'10、区本级一般公共预算支出表'!#REF!</definedName>
    <definedName name="_xlnm.Print_Area" localSheetId="11">'11、区本级一般公共预算支出表（功能科目分类）'!$A$1:$C$266</definedName>
    <definedName name="_xlnm.Print_Area" localSheetId="16">'16、区本级财政拨款“三公”经费预算表'!$A$1:$C$13</definedName>
    <definedName name="_xlnm.Print_Area" localSheetId="2">'2、全区一般公共预算收入支出表'!$A$1:$E$26</definedName>
    <definedName name="_xlnm.Print_Area" localSheetId="21">'21、区本级国有资本经营预算收入'!$A$1:$C$8</definedName>
    <definedName name="_xlnm.Print_Area" localSheetId="22">'22、区本级国有资本经营预算支出'!$A$1:$C$9</definedName>
    <definedName name="_xlnm.Print_Area" localSheetId="23">'23区级社会保险基金收入表'!$A$1:$C$13</definedName>
    <definedName name="_xlnm.Print_Area" localSheetId="5">'5、国有资本经营预算收入表'!$A$1:$D$6</definedName>
    <definedName name="_xlnm.Print_Area" localSheetId="6">'6、国有资本经营预算支出表'!$A$1:$C$7</definedName>
    <definedName name="_xlnm.Print_Area" localSheetId="9">'9、区本级一般公共预算收入表'!$A$1:$C$24</definedName>
  </definedNames>
  <calcPr calcId="125725"/>
</workbook>
</file>

<file path=xl/calcChain.xml><?xml version="1.0" encoding="utf-8"?>
<calcChain xmlns="http://schemas.openxmlformats.org/spreadsheetml/2006/main">
  <c r="C21" i="27"/>
  <c r="C266" i="19"/>
  <c r="C245"/>
  <c r="C5" i="42" l="1"/>
  <c r="A256" i="19"/>
  <c r="E5" i="23" l="1"/>
  <c r="C5"/>
  <c r="D5" s="1"/>
  <c r="D6"/>
  <c r="E6" s="1"/>
  <c r="D7"/>
  <c r="E7" s="1"/>
  <c r="D8"/>
  <c r="E8" s="1"/>
  <c r="D9"/>
  <c r="E9"/>
  <c r="D10"/>
  <c r="E10" s="1"/>
  <c r="D11"/>
  <c r="E11"/>
  <c r="D12"/>
  <c r="E12" s="1"/>
  <c r="C23" i="25"/>
  <c r="C22" s="1"/>
  <c r="C21" s="1"/>
  <c r="C7"/>
  <c r="C6" s="1"/>
  <c r="C5" i="24"/>
  <c r="B5"/>
  <c r="C21" i="20"/>
  <c r="C10"/>
  <c r="C5"/>
  <c r="C25" i="14"/>
  <c r="C27" i="20" l="1"/>
  <c r="C5" i="25"/>
  <c r="B18" i="26" l="1"/>
  <c r="B5"/>
  <c r="C18"/>
  <c r="C5"/>
  <c r="C19" i="1" l="1"/>
  <c r="B19"/>
  <c r="C5"/>
  <c r="B5"/>
  <c r="C15" i="13" l="1"/>
  <c r="C5" i="12"/>
  <c r="B6" i="11"/>
  <c r="B25" i="1"/>
  <c r="C24" i="26" l="1"/>
  <c r="B24"/>
  <c r="C25" i="1"/>
  <c r="C6" i="11" l="1"/>
</calcChain>
</file>

<file path=xl/comments1.xml><?xml version="1.0" encoding="utf-8"?>
<comments xmlns="http://schemas.openxmlformats.org/spreadsheetml/2006/main">
  <authors>
    <author>作者</author>
  </authors>
  <commentList>
    <comment ref="A11" authorId="0">
      <text>
        <r>
          <rPr>
            <b/>
            <sz val="9"/>
            <rFont val="宋体"/>
            <family val="3"/>
            <charset val="134"/>
          </rPr>
          <t>作者:</t>
        </r>
        <r>
          <rPr>
            <sz val="9"/>
            <rFont val="宋体"/>
            <family val="3"/>
            <charset val="134"/>
          </rPr>
          <t xml:space="preserve">
吴文提供</t>
        </r>
        <r>
          <rPr>
            <sz val="9"/>
            <rFont val="Tahoma"/>
            <family val="2"/>
          </rPr>
          <t xml:space="preserve"> </t>
        </r>
        <r>
          <rPr>
            <sz val="9"/>
            <rFont val="宋体"/>
            <family val="3"/>
            <charset val="134"/>
          </rPr>
          <t>包括专项</t>
        </r>
      </text>
    </comment>
  </commentList>
</comments>
</file>

<file path=xl/sharedStrings.xml><?xml version="1.0" encoding="utf-8"?>
<sst xmlns="http://schemas.openxmlformats.org/spreadsheetml/2006/main" count="779" uniqueCount="547">
  <si>
    <t>常州市新北区地方政府一般债务限额和余额情况表</t>
  </si>
  <si>
    <t>常州市新北区地方政府专项债务限额和余额情况表</t>
  </si>
  <si>
    <t>单位：万元</t>
  </si>
  <si>
    <t>项   目</t>
  </si>
  <si>
    <t>2018年预算数</t>
  </si>
  <si>
    <t>一、税收收入</t>
  </si>
  <si>
    <t>增值税</t>
  </si>
  <si>
    <t>企业所得税</t>
  </si>
  <si>
    <t>个人所得税</t>
  </si>
  <si>
    <t>城市维护建设税</t>
  </si>
  <si>
    <t>房产税</t>
  </si>
  <si>
    <t>印花税</t>
  </si>
  <si>
    <t>城镇土地使用税</t>
  </si>
  <si>
    <t>土地增值税</t>
  </si>
  <si>
    <t>车船使用和牌照税</t>
  </si>
  <si>
    <t>耕地占用税</t>
  </si>
  <si>
    <t>契税</t>
  </si>
  <si>
    <t>二、非税收入</t>
  </si>
  <si>
    <t>行政性收费收入</t>
  </si>
  <si>
    <t>罚没收入</t>
  </si>
  <si>
    <t>专项收入</t>
  </si>
  <si>
    <t>其他收入</t>
  </si>
  <si>
    <t>国有资源（资产）有偿使用收入</t>
  </si>
  <si>
    <t>一般公共预算收入合计</t>
  </si>
  <si>
    <t>科目代码</t>
  </si>
  <si>
    <t>项目名称</t>
  </si>
  <si>
    <t>金    额</t>
  </si>
  <si>
    <t>201</t>
  </si>
  <si>
    <t>一般公共服务支出</t>
  </si>
  <si>
    <t>204</t>
  </si>
  <si>
    <t>公共安全支出</t>
  </si>
  <si>
    <t>205</t>
  </si>
  <si>
    <t>教育支出</t>
  </si>
  <si>
    <t>206</t>
  </si>
  <si>
    <t>科学技术支出</t>
  </si>
  <si>
    <t>207</t>
  </si>
  <si>
    <t>文化体育与传媒支出</t>
  </si>
  <si>
    <t>208</t>
  </si>
  <si>
    <t>社会保障和就业支出</t>
  </si>
  <si>
    <t>210</t>
  </si>
  <si>
    <t>医疗卫生与计划生育支出</t>
  </si>
  <si>
    <t>211</t>
  </si>
  <si>
    <t>节能环保支出</t>
  </si>
  <si>
    <t>212</t>
  </si>
  <si>
    <t>城乡社区支出</t>
  </si>
  <si>
    <t>213</t>
  </si>
  <si>
    <t>农林水支出</t>
  </si>
  <si>
    <t>215</t>
  </si>
  <si>
    <t>资源勘探信息等支出</t>
  </si>
  <si>
    <t>221</t>
  </si>
  <si>
    <t>住房公积金</t>
  </si>
  <si>
    <t>227</t>
  </si>
  <si>
    <t>预备费</t>
  </si>
  <si>
    <t>229</t>
  </si>
  <si>
    <t>其他支出</t>
  </si>
  <si>
    <t>231</t>
  </si>
  <si>
    <t>债务还本支出</t>
  </si>
  <si>
    <t>232</t>
  </si>
  <si>
    <t>债务付息支出</t>
  </si>
  <si>
    <t>合     计</t>
  </si>
  <si>
    <t>表三：</t>
  </si>
  <si>
    <t>项       目</t>
  </si>
  <si>
    <t>政府性基金预算收入合计</t>
  </si>
  <si>
    <t xml:space="preserve">  1.国有土地使用权出让收入</t>
  </si>
  <si>
    <t xml:space="preserve">  2.国有土地收益基金收入</t>
  </si>
  <si>
    <t xml:space="preserve">  3.农业土地开发资金收入</t>
  </si>
  <si>
    <t xml:space="preserve">  4.城市基础设施配套费收入</t>
  </si>
  <si>
    <t>表四：</t>
  </si>
  <si>
    <t>科目编码</t>
  </si>
  <si>
    <t>科目名称</t>
  </si>
  <si>
    <t>金  额</t>
  </si>
  <si>
    <t>政府性基金预算支出合计</t>
  </si>
  <si>
    <t xml:space="preserve">  城乡社区支出</t>
  </si>
  <si>
    <t xml:space="preserve">    国有土地使用权出让收入及对应专项债务收入安排的支出</t>
  </si>
  <si>
    <t xml:space="preserve">    国有土地收益基金及对应专项债务收入安排的支出</t>
  </si>
  <si>
    <t xml:space="preserve">    农业土地开发资金及对应专项债务收入安排的支出</t>
  </si>
  <si>
    <t xml:space="preserve">    城市基础设施配套费及专项债务收入安排的支出</t>
  </si>
  <si>
    <t xml:space="preserve">  债务还本支出</t>
  </si>
  <si>
    <t xml:space="preserve">     地方政府专项债务还本支出</t>
  </si>
  <si>
    <t xml:space="preserve">  债务付息支出</t>
  </si>
  <si>
    <t xml:space="preserve">     地方政府专项债务付息支出</t>
  </si>
  <si>
    <t>表五：</t>
  </si>
  <si>
    <t>项     目</t>
  </si>
  <si>
    <t>利润收入</t>
  </si>
  <si>
    <t>国有资本经营收入合计</t>
  </si>
  <si>
    <t>表六：</t>
  </si>
  <si>
    <t>国有资本经营预算支出</t>
  </si>
  <si>
    <t xml:space="preserve">    其他国有资本经营预算支出</t>
  </si>
  <si>
    <t>国有资本经营预算支出合计</t>
  </si>
  <si>
    <t>表七：</t>
  </si>
  <si>
    <t>项目</t>
  </si>
  <si>
    <t>社会保障基金收入合计</t>
  </si>
  <si>
    <t>企业职工基本养老保险基金收入</t>
  </si>
  <si>
    <t>城镇职工基本医疗保险基金收入</t>
  </si>
  <si>
    <t>机关事业基本养老保险基金收入</t>
  </si>
  <si>
    <t>工伤保险基金收入</t>
  </si>
  <si>
    <t>失业保险基金收入</t>
  </si>
  <si>
    <t>生育保险基金收入</t>
  </si>
  <si>
    <t>注：本级政府无相关收支项目。</t>
  </si>
  <si>
    <t>表八：</t>
  </si>
  <si>
    <t>金     额</t>
  </si>
  <si>
    <t>企业职工基本养老保险基金支出</t>
  </si>
  <si>
    <t>城镇职工基本医疗保险基金支出</t>
  </si>
  <si>
    <t>机关事业基本养老保险基金支出</t>
  </si>
  <si>
    <t>工伤保险基金支出</t>
  </si>
  <si>
    <t>失业保险基金支出</t>
  </si>
  <si>
    <t>生育保险基金支出</t>
  </si>
  <si>
    <t>表九：</t>
  </si>
  <si>
    <t>表十：</t>
  </si>
  <si>
    <t>表十一：</t>
  </si>
  <si>
    <t>金额</t>
  </si>
  <si>
    <t>表十二</t>
  </si>
  <si>
    <t/>
  </si>
  <si>
    <t>单位:万元</t>
  </si>
  <si>
    <t>支 出 科 目</t>
  </si>
  <si>
    <t>机关工资福利支出</t>
  </si>
  <si>
    <t>工资奖金津补贴</t>
  </si>
  <si>
    <t>社会保障缴费</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</si>
  <si>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</si>
  <si>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</si>
  <si>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</si>
  <si>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</si>
  <si>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</si>
  <si>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</si>
  <si>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</si>
  <si>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</si>
  <si>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</si>
  <si>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</si>
  <si>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</si>
  <si>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</si>
  <si>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对个人和家庭的补助</t>
  </si>
  <si>
    <t>社会福利和救助</t>
  </si>
  <si>
    <t>助学金</t>
  </si>
  <si>
    <t>个人农业生产补贴</t>
  </si>
  <si>
    <t>离退休费</t>
  </si>
  <si>
    <t>其他对个人和家庭的补助</t>
  </si>
  <si>
    <t>合    计</t>
  </si>
  <si>
    <t>表十三：</t>
  </si>
  <si>
    <t>镇、街道</t>
  </si>
  <si>
    <t>税收返还预算数</t>
  </si>
  <si>
    <t>一般性转移支付预算数</t>
  </si>
  <si>
    <t>春  江</t>
  </si>
  <si>
    <t>孟  河</t>
  </si>
  <si>
    <t>新  桥</t>
  </si>
  <si>
    <t>薛  家</t>
  </si>
  <si>
    <t>罗  溪</t>
  </si>
  <si>
    <t>西夏墅</t>
  </si>
  <si>
    <t>河  海</t>
  </si>
  <si>
    <t>三  井</t>
  </si>
  <si>
    <t>龙虎塘</t>
  </si>
  <si>
    <t>奔  牛</t>
  </si>
  <si>
    <t>合  计</t>
  </si>
  <si>
    <t>表十四：</t>
  </si>
  <si>
    <t>专项转移支付预算数</t>
  </si>
  <si>
    <t>说明：由于对下专项转移支付数据包含在各政府性重点专项转移专项项目中，年初无法区分地区规模，因此此表空白。</t>
  </si>
  <si>
    <t>表十五：</t>
  </si>
  <si>
    <t>序号</t>
  </si>
  <si>
    <t>专项名称</t>
  </si>
  <si>
    <t>预算数</t>
  </si>
  <si>
    <t>实施部门</t>
  </si>
  <si>
    <t xml:space="preserve">区农业局
</t>
  </si>
  <si>
    <t>村庄环境整治长效管理*</t>
  </si>
  <si>
    <t>涉农保险专项</t>
  </si>
  <si>
    <t>科技专项</t>
  </si>
  <si>
    <t>区科技局</t>
  </si>
  <si>
    <t>苏南国家自主创新示范区建设专项</t>
  </si>
  <si>
    <t>区组织部、人社局、经发局、科技局等</t>
  </si>
  <si>
    <t>环保专项</t>
  </si>
  <si>
    <t>区环保局</t>
  </si>
  <si>
    <t>城市维护费专项资金*</t>
  </si>
  <si>
    <t>区城建局</t>
  </si>
  <si>
    <t>一事一议财政奖补资金（区配套）*</t>
  </si>
  <si>
    <t>财政局</t>
  </si>
  <si>
    <t>城市社区为民服务专项资金*</t>
  </si>
  <si>
    <t>组织部</t>
  </si>
  <si>
    <t>文化产业引导</t>
  </si>
  <si>
    <t>区宣统部</t>
  </si>
  <si>
    <t>社会化养老补助*</t>
  </si>
  <si>
    <t>区人社局</t>
  </si>
  <si>
    <t>社会组织发展扶持资金*</t>
  </si>
  <si>
    <t>社区建设经费*</t>
  </si>
  <si>
    <t>基本公共卫生服务*</t>
  </si>
  <si>
    <t>区社会事业局</t>
  </si>
  <si>
    <t>基本药物制度实施运行补助*</t>
  </si>
  <si>
    <t>计生奖励扶助资金*</t>
  </si>
  <si>
    <t>学校帮困助学金*</t>
  </si>
  <si>
    <t>注：带＊表示含对辖镇、街道转移支付</t>
  </si>
  <si>
    <t>表十六：</t>
  </si>
  <si>
    <t>公务用车费</t>
  </si>
  <si>
    <t>其中：（1）公务用车运行维护费</t>
  </si>
  <si>
    <t xml:space="preserve">   （2）公务用车购置</t>
  </si>
  <si>
    <t>表十七：</t>
  </si>
  <si>
    <t>表十八</t>
  </si>
  <si>
    <t>表十九</t>
  </si>
  <si>
    <t xml:space="preserve">      征地和拆迁补偿支出</t>
  </si>
  <si>
    <t xml:space="preserve">      土地开发支出</t>
  </si>
  <si>
    <t xml:space="preserve">      补助被征地农民支出</t>
  </si>
  <si>
    <t xml:space="preserve">      土地出让业务支出</t>
  </si>
  <si>
    <t xml:space="preserve">      廉租住房支出</t>
  </si>
  <si>
    <t xml:space="preserve">      其他国有土地使用权出让收入安排的支出</t>
  </si>
  <si>
    <t xml:space="preserve">      其他国有土地收益基金支出</t>
  </si>
  <si>
    <t xml:space="preserve">      城市公共设施</t>
  </si>
  <si>
    <t xml:space="preserve">       国有土地使用权出让金债务还本支出</t>
  </si>
  <si>
    <t xml:space="preserve">       国有土地使用权出让金债务付息支出</t>
  </si>
  <si>
    <t>表二十</t>
  </si>
  <si>
    <t>基金转移支付预算数</t>
  </si>
  <si>
    <t>说明： 本级政府无基金转移支付预算。</t>
  </si>
  <si>
    <t>表二十一</t>
  </si>
  <si>
    <t>表二十二</t>
  </si>
  <si>
    <t xml:space="preserve">      其他国有资本经营预算支出</t>
  </si>
  <si>
    <t>表二十三</t>
  </si>
  <si>
    <t>表二十四</t>
  </si>
  <si>
    <t>表二十五</t>
  </si>
  <si>
    <t>常州市新北区地方政府一般债务限额和和余额情况表</t>
  </si>
  <si>
    <t>表二十六</t>
  </si>
  <si>
    <t>2019年常州市新北区预算信息公开目录</t>
    <phoneticPr fontId="58" type="noConversion"/>
  </si>
  <si>
    <t>2019年新北区财政预算草案</t>
    <phoneticPr fontId="58" type="noConversion"/>
  </si>
  <si>
    <t>2019年常州市新北区一般公共预算收入表（全辖）</t>
  </si>
  <si>
    <t>2019年常州市新北区一般公共预算支出表（全辖）</t>
  </si>
  <si>
    <t>2019年常州市新北区政府性基金预算收入表（全辖）</t>
  </si>
  <si>
    <t>2019年常州市新北区政府性基金预算支出表（全辖）</t>
  </si>
  <si>
    <t>2019年常州市新北区国有资本经营预算收入表（全辖）</t>
  </si>
  <si>
    <t>2019年常州市新北区国有资本经营预算支出表（全辖）</t>
  </si>
  <si>
    <t>2019年常州市新北区区本级一般公共预算基本支出表（按经济科目到款）</t>
  </si>
  <si>
    <t>2019年常州市新北区区级对下税收返还和一般性转移支付预算表</t>
  </si>
  <si>
    <t>2019年常州市新北区区级对下专项转移支付分项目分地区预算表</t>
  </si>
  <si>
    <t>2019年常州市新北区区级政府部门专项资金管理清单</t>
  </si>
  <si>
    <t>2019年常州市新北区区本级一般公共预算财政拨款“三公”经费等预算表</t>
  </si>
  <si>
    <t>2019年常州市新北区区本级政府性基金预算收入表</t>
  </si>
  <si>
    <t>2019年常州市新北区区本级政府性基金预算支出表（按类分为本级和专项转移支付）</t>
  </si>
  <si>
    <t>2019年常州市新北区区本级政府性基金预算支出表（按功能科目到项）</t>
  </si>
  <si>
    <t>2019年新北区区级对下政府性基金转移支付分地区分项目表</t>
  </si>
  <si>
    <t>2019年常州市新北区区本级国有资本经营预算收入表</t>
  </si>
  <si>
    <t>2019年常州市新北区区本级国有资本经营预算支出表（按功能科目到项）</t>
  </si>
  <si>
    <r>
      <t>201</t>
    </r>
    <r>
      <rPr>
        <b/>
        <sz val="14"/>
        <rFont val="黑体"/>
        <family val="3"/>
        <charset val="134"/>
      </rPr>
      <t>9</t>
    </r>
    <r>
      <rPr>
        <b/>
        <sz val="14"/>
        <rFont val="黑体"/>
        <family val="3"/>
        <charset val="134"/>
      </rPr>
      <t>年常州市新北区一般公共预算收入表（全辖）</t>
    </r>
    <phoneticPr fontId="58" type="noConversion"/>
  </si>
  <si>
    <r>
      <t>201</t>
    </r>
    <r>
      <rPr>
        <b/>
        <sz val="11"/>
        <rFont val="宋体"/>
        <family val="3"/>
        <charset val="134"/>
      </rPr>
      <t>8</t>
    </r>
    <r>
      <rPr>
        <b/>
        <sz val="11"/>
        <rFont val="宋体"/>
        <family val="3"/>
        <charset val="134"/>
      </rPr>
      <t>年执行数</t>
    </r>
    <phoneticPr fontId="58" type="noConversion"/>
  </si>
  <si>
    <r>
      <t>201</t>
    </r>
    <r>
      <rPr>
        <b/>
        <sz val="11"/>
        <rFont val="宋体"/>
        <family val="3"/>
        <charset val="134"/>
      </rPr>
      <t>9</t>
    </r>
    <r>
      <rPr>
        <b/>
        <sz val="11"/>
        <rFont val="宋体"/>
        <family val="3"/>
        <charset val="134"/>
      </rPr>
      <t>年预算数</t>
    </r>
    <phoneticPr fontId="58" type="noConversion"/>
  </si>
  <si>
    <t>营业税</t>
    <phoneticPr fontId="58" type="noConversion"/>
  </si>
  <si>
    <t>环保税</t>
  </si>
  <si>
    <t>环保税</t>
    <phoneticPr fontId="58" type="noConversion"/>
  </si>
  <si>
    <r>
      <t>2019</t>
    </r>
    <r>
      <rPr>
        <b/>
        <sz val="14"/>
        <color indexed="8"/>
        <rFont val="宋体"/>
        <family val="3"/>
        <charset val="134"/>
      </rPr>
      <t>年常州市新北区一般公共预算支出表（全辖）</t>
    </r>
    <phoneticPr fontId="58" type="noConversion"/>
  </si>
  <si>
    <t>233</t>
    <phoneticPr fontId="63" type="noConversion"/>
  </si>
  <si>
    <t>债务发行费用支出</t>
    <phoneticPr fontId="63" type="noConversion"/>
  </si>
  <si>
    <t>203</t>
    <phoneticPr fontId="63" type="noConversion"/>
  </si>
  <si>
    <t>国防支出</t>
    <phoneticPr fontId="63" type="noConversion"/>
  </si>
  <si>
    <t>219</t>
    <phoneticPr fontId="63" type="noConversion"/>
  </si>
  <si>
    <t>援助其他地区支出</t>
    <phoneticPr fontId="63" type="noConversion"/>
  </si>
  <si>
    <t>224</t>
    <phoneticPr fontId="63" type="noConversion"/>
  </si>
  <si>
    <t>灾害防治及应急管理支出</t>
    <phoneticPr fontId="63" type="noConversion"/>
  </si>
  <si>
    <t>2018年执行数</t>
    <phoneticPr fontId="58" type="noConversion"/>
  </si>
  <si>
    <t>2019年预算数</t>
    <phoneticPr fontId="58" type="noConversion"/>
  </si>
  <si>
    <t xml:space="preserve">  5.其他基金收入</t>
  </si>
  <si>
    <t xml:space="preserve">  债务发行费用支出</t>
    <phoneticPr fontId="63" type="noConversion"/>
  </si>
  <si>
    <t xml:space="preserve">     地方政府专项债务发行费用支出</t>
    <phoneticPr fontId="63" type="noConversion"/>
  </si>
  <si>
    <t xml:space="preserve">   其他基金支出</t>
    <phoneticPr fontId="63" type="noConversion"/>
  </si>
  <si>
    <t xml:space="preserve">     其他政府性基金及对应专项债务收入安排的支出</t>
    <phoneticPr fontId="63" type="noConversion"/>
  </si>
  <si>
    <r>
      <t>201</t>
    </r>
    <r>
      <rPr>
        <b/>
        <sz val="14"/>
        <rFont val="黑体"/>
        <family val="3"/>
        <charset val="134"/>
      </rPr>
      <t>9</t>
    </r>
    <r>
      <rPr>
        <b/>
        <sz val="14"/>
        <rFont val="黑体"/>
        <family val="3"/>
        <charset val="134"/>
      </rPr>
      <t>年常州市新北区区本级一般公共预算收入表</t>
    </r>
    <phoneticPr fontId="58" type="noConversion"/>
  </si>
  <si>
    <t>其他税收收入（营业税）</t>
  </si>
  <si>
    <t xml:space="preserve">  一般公共服务支出</t>
  </si>
  <si>
    <t xml:space="preserve">  国防支出</t>
  </si>
  <si>
    <t xml:space="preserve">  公共安全支出</t>
  </si>
  <si>
    <t xml:space="preserve">  教育支出</t>
  </si>
  <si>
    <t xml:space="preserve">  科学技术支出</t>
  </si>
  <si>
    <t xml:space="preserve">  文化体育与传媒支出</t>
  </si>
  <si>
    <t xml:space="preserve">  社会保障和就业支出</t>
  </si>
  <si>
    <t xml:space="preserve">  卫生健康支出</t>
  </si>
  <si>
    <t xml:space="preserve">  节能环保支出</t>
  </si>
  <si>
    <t xml:space="preserve">  农林水支出</t>
  </si>
  <si>
    <t xml:space="preserve">  援助其他地区支出</t>
  </si>
  <si>
    <t xml:space="preserve">  住房保障支出</t>
  </si>
  <si>
    <t xml:space="preserve">  灾害防治及应急管理支出</t>
  </si>
  <si>
    <t xml:space="preserve">  预备费</t>
  </si>
  <si>
    <t xml:space="preserve">  其他支出(类)</t>
  </si>
  <si>
    <t xml:space="preserve">  债务还本支出</t>
    <phoneticPr fontId="63" type="noConversion"/>
  </si>
  <si>
    <t xml:space="preserve">  债务发行费用支出</t>
  </si>
  <si>
    <t>合计</t>
    <phoneticPr fontId="58" type="noConversion"/>
  </si>
  <si>
    <t xml:space="preserve">    人大事务</t>
  </si>
  <si>
    <t xml:space="preserve">      行政运行</t>
  </si>
  <si>
    <t xml:space="preserve">      一般行政管理事务</t>
  </si>
  <si>
    <t xml:space="preserve">      人大会议</t>
  </si>
  <si>
    <t xml:space="preserve">      代表工作</t>
  </si>
  <si>
    <t xml:space="preserve">    政协事务</t>
  </si>
  <si>
    <t xml:space="preserve">      参政议政</t>
  </si>
  <si>
    <t xml:space="preserve">      其他政协事务支出</t>
  </si>
  <si>
    <t xml:space="preserve">    政府办公厅(室)及相关机构事务</t>
  </si>
  <si>
    <t xml:space="preserve">      机关服务</t>
  </si>
  <si>
    <t xml:space="preserve">      专项服务</t>
  </si>
  <si>
    <t xml:space="preserve">      专项业务活动</t>
  </si>
  <si>
    <t xml:space="preserve">      政务公开审批</t>
  </si>
  <si>
    <t xml:space="preserve">      事业运行</t>
  </si>
  <si>
    <t xml:space="preserve">      其他政府办公厅(室)及相关机构事务支出</t>
  </si>
  <si>
    <t xml:space="preserve">    发展与改革事务</t>
  </si>
  <si>
    <t xml:space="preserve">      其他发展与改革事务支出</t>
  </si>
  <si>
    <t xml:space="preserve">    统计信息事务</t>
  </si>
  <si>
    <t xml:space="preserve">      统计抽样调查</t>
  </si>
  <si>
    <t xml:space="preserve">    财政事务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</si>
  <si>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</si>
  <si>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</si>
  <si>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</si>
  <si>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</si>
  <si>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</si>
  <si>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</si>
  <si>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</si>
  <si>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人力资源事务</t>
  </si>
  <si>
    <t xml:space="preserve">      其他人力资源事务支出</t>
  </si>
  <si>
    <t xml:space="preserve">    纪检监察事务</t>
  </si>
  <si>
    <t xml:space="preserve">      大案要案查处</t>
  </si>
  <si>
    <t xml:space="preserve">      其他纪检监察事务支出</t>
  </si>
  <si>
    <t xml:space="preserve">    商贸事务</t>
  </si>
  <si>
    <t xml:space="preserve">      国内贸易管理</t>
  </si>
  <si>
    <t xml:space="preserve">      招商引资</t>
  </si>
  <si>
    <t xml:space="preserve">      其他商贸事务支出</t>
  </si>
  <si>
    <t xml:space="preserve">    民族事务</t>
  </si>
  <si>
    <t xml:space="preserve">      其他民族事务支出</t>
  </si>
  <si>
    <t xml:space="preserve">    港澳台侨事务</t>
  </si>
  <si>
    <t xml:space="preserve">      台湾事务</t>
  </si>
  <si>
    <t xml:space="preserve">    档案事务</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</si>
  <si>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</si>
  <si>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</si>
  <si>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</si>
  <si>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</si>
  <si>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</si>
  <si>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组织事务</t>
  </si>
  <si>
    <t xml:space="preserve">    宣传事务</t>
  </si>
  <si>
    <t xml:space="preserve">      其他宣传事务支出</t>
  </si>
  <si>
    <t xml:space="preserve">    统战事务</t>
  </si>
  <si>
    <t xml:space="preserve">      其他统战事务支出</t>
  </si>
  <si>
    <t xml:space="preserve">    其他共产党事务支出</t>
  </si>
  <si>
    <t xml:space="preserve">      其他共产党事务支出</t>
  </si>
  <si>
    <t xml:space="preserve">    市场监督管理事务</t>
  </si>
  <si>
    <t xml:space="preserve">      市场监督管理专项</t>
  </si>
  <si>
    <t xml:space="preserve">      市场监管执法</t>
  </si>
  <si>
    <t xml:space="preserve">    其他一般公共服务支出(款)</t>
  </si>
  <si>
    <t xml:space="preserve">      其他一般公共服务支出(项)</t>
  </si>
  <si>
    <t xml:space="preserve">    公安</t>
  </si>
  <si>
    <t xml:space="preserve">      其他公安支出</t>
  </si>
  <si>
    <t xml:space="preserve">    检察</t>
  </si>
  <si>
    <t xml:space="preserve">      其他检察支出</t>
  </si>
  <si>
    <t xml:space="preserve">    法院</t>
  </si>
  <si>
    <t xml:space="preserve">      案件审判</t>
  </si>
  <si>
    <t xml:space="preserve">      “两庭”建设</t>
  </si>
  <si>
    <t xml:space="preserve">      其他法院支出</t>
  </si>
  <si>
    <t xml:space="preserve">    司法</t>
  </si>
  <si>
    <t xml:space="preserve">      基层司法业务</t>
  </si>
  <si>
    <t xml:space="preserve">      法律援助</t>
  </si>
  <si>
    <t xml:space="preserve">      社区矫正</t>
  </si>
  <si>
    <t xml:space="preserve">    教育管理事务</t>
  </si>
  <si>
    <t xml:space="preserve">      其他教育管理事务支出</t>
  </si>
  <si>
    <t xml:space="preserve">    普通教育</t>
  </si>
  <si>
    <t xml:space="preserve">      学前教育</t>
  </si>
  <si>
    <t xml:space="preserve">      高中教育</t>
  </si>
  <si>
    <t xml:space="preserve">      其他普通教育支出</t>
  </si>
  <si>
    <t xml:space="preserve">    成人教育</t>
  </si>
  <si>
    <t xml:space="preserve">      其他成人教育支出</t>
  </si>
  <si>
    <t xml:space="preserve">    进修及培训</t>
  </si>
  <si>
    <t xml:space="preserve">      教师进修</t>
  </si>
  <si>
    <t xml:space="preserve">    教育费附加安排的支出</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</si>
  <si>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</si>
  <si>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</si>
  <si>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</si>
  <si>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</si>
  <si>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</si>
  <si>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</si>
  <si>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产业技术研究与开发</t>
  </si>
  <si>
    <t xml:space="preserve">    科技条件与服务</t>
  </si>
  <si>
    <t xml:space="preserve">      其他科技条件与服务支出</t>
  </si>
  <si>
    <t xml:space="preserve">    科学技术普及</t>
  </si>
  <si>
    <t xml:space="preserve">      科普活动</t>
  </si>
  <si>
    <t xml:space="preserve">    其他科学技术支出</t>
  </si>
  <si>
    <t xml:space="preserve">      其他科学技术支出</t>
  </si>
  <si>
    <t xml:space="preserve">    文化</t>
  </si>
  <si>
    <t xml:space="preserve">      图书馆</t>
  </si>
  <si>
    <t xml:space="preserve">      其他文化支出</t>
  </si>
  <si>
    <t xml:space="preserve">    文物</t>
  </si>
  <si>
    <t xml:space="preserve">      其他文物支出</t>
  </si>
  <si>
    <t xml:space="preserve">    体育</t>
  </si>
  <si>
    <t xml:space="preserve">      其他体育支出</t>
  </si>
  <si>
    <t xml:space="preserve">    新闻出版电影</t>
  </si>
  <si>
    <t xml:space="preserve">      出版发行</t>
  </si>
  <si>
    <t xml:space="preserve">    其他文化体育与传媒支出(款)</t>
  </si>
  <si>
    <t xml:space="preserve">      其他文化体育与传媒支出(项)</t>
  </si>
  <si>
    <t xml:space="preserve">    人力资源和社会保障管理事务</t>
  </si>
  <si>
    <t xml:space="preserve">      劳动保障监察</t>
  </si>
  <si>
    <t xml:space="preserve">      社会保险经办机构</t>
  </si>
  <si>
    <t xml:space="preserve">      劳动人事争议调解仲裁</t>
  </si>
  <si>
    <t xml:space="preserve">      其他人力资源和社会保障管理事务支出</t>
  </si>
  <si>
    <t xml:space="preserve">    民政管理事务</t>
  </si>
  <si>
    <t xml:space="preserve">      基层政权和社区建设</t>
  </si>
  <si>
    <t xml:space="preserve">      其他民政管理事务支出</t>
  </si>
  <si>
    <t xml:space="preserve">    行政事业单位离退休</t>
  </si>
  <si>
    <t xml:space="preserve">      机关事业单位基本养老保险缴费支出</t>
  </si>
  <si>
    <t xml:space="preserve">      机关事业单位职业年金缴费支出</t>
  </si>
  <si>
    <t xml:space="preserve">      其他行政事业单位离退休支出</t>
  </si>
  <si>
    <t xml:space="preserve">    就业补助</t>
  </si>
  <si>
    <t xml:space="preserve">      其他就业补助支出</t>
  </si>
  <si>
    <t xml:space="preserve">    抚恤</t>
  </si>
  <si>
    <t xml:space="preserve">      其他优抚支出</t>
  </si>
  <si>
    <t xml:space="preserve">    社会福利</t>
  </si>
  <si>
    <t xml:space="preserve">      社会福利事业单位</t>
  </si>
  <si>
    <t xml:space="preserve">      其他社会福利支出</t>
  </si>
  <si>
    <t xml:space="preserve">    残疾人事业</t>
  </si>
  <si>
    <t xml:space="preserve">      其他残疾人事业支出</t>
  </si>
  <si>
    <t xml:space="preserve">    其他生活救助</t>
  </si>
  <si>
    <t xml:space="preserve">      其他城市生活救助</t>
  </si>
  <si>
    <t xml:space="preserve">    其他社会保障和就业支出(款)</t>
  </si>
  <si>
    <t xml:space="preserve">      其他社会保障和就业支出(项)</t>
  </si>
  <si>
    <t xml:space="preserve">    基层医疗卫生机构</t>
  </si>
  <si>
    <t xml:space="preserve">      乡镇卫生院</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</si>
  <si>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</si>
  <si>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</si>
  <si>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</si>
  <si>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</si>
  <si>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</si>
  <si>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</si>
  <si>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</si>
  <si>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</si>
  <si>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</si>
  <si>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</si>
  <si>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</si>
  <si>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</si>
  <si>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</si>
  <si>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其他医疗卫生与计划生育支出</t>
  </si>
  <si>
    <t xml:space="preserve">      其他医疗卫生与计划生育支出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</si>
  <si>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</si>
  <si>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</si>
  <si>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</si>
  <si>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</si>
  <si>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</si>
  <si>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固体废弃物与化学品</t>
  </si>
  <si>
    <t xml:space="preserve">      其他污染防治支出</t>
  </si>
  <si>
    <t xml:space="preserve">    城乡社区管理事务</t>
  </si>
  <si>
    <t xml:space="preserve">      城管执法</t>
  </si>
  <si>
    <t xml:space="preserve">      其他城乡社区管理事务支出</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</si>
  <si>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</si>
  <si>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</si>
  <si>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</si>
  <si>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</si>
  <si>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</si>
  <si>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</si>
  <si>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农业</t>
  </si>
  <si>
    <t xml:space="preserve">      病虫害控制</t>
  </si>
  <si>
    <t xml:space="preserve">      农产品质量安全</t>
  </si>
  <si>
    <t xml:space="preserve">      执法监管</t>
  </si>
  <si>
    <t xml:space="preserve">      农业组织化与产业化经营</t>
  </si>
  <si>
    <t xml:space="preserve">      农村道路建设</t>
  </si>
  <si>
    <t xml:space="preserve">      成品油价格改革对渔业的补贴</t>
  </si>
  <si>
    <t xml:space="preserve">      其他农业支出</t>
  </si>
  <si>
    <t xml:space="preserve">    林业和草原</t>
  </si>
  <si>
    <t xml:space="preserve">      森林培育</t>
  </si>
  <si>
    <t xml:space="preserve">    水利</t>
  </si>
  <si>
    <t xml:space="preserve">      水利工程运行与维护</t>
  </si>
  <si>
    <t xml:space="preserve">      防汛</t>
  </si>
  <si>
    <t xml:space="preserve">      其他水利支出</t>
  </si>
  <si>
    <t xml:space="preserve">    农业综合开发</t>
  </si>
  <si>
    <t xml:space="preserve">      机构运行</t>
  </si>
  <si>
    <t xml:space="preserve">      其他农业综合开发支出</t>
  </si>
  <si>
    <t xml:space="preserve">    农村综合改革</t>
  </si>
  <si>
    <t xml:space="preserve">      对村级一事一议的补助</t>
  </si>
  <si>
    <t xml:space="preserve">      对村集体经济组织的补助</t>
  </si>
  <si>
    <t xml:space="preserve">      其他农村综合改革支出</t>
  </si>
  <si>
    <t xml:space="preserve">    其他农林水事务支出(款)</t>
  </si>
  <si>
    <t xml:space="preserve">      其他农林水事务支出(项)</t>
  </si>
  <si>
    <t xml:space="preserve">    其他支出</t>
  </si>
  <si>
    <t xml:space="preserve">    住房改革支出</t>
  </si>
  <si>
    <t xml:space="preserve">      住房公积金</t>
  </si>
  <si>
    <t xml:space="preserve">      提租补贴</t>
  </si>
  <si>
    <t xml:space="preserve">      购房补贴</t>
  </si>
  <si>
    <t xml:space="preserve">    应急管理事务</t>
  </si>
  <si>
    <t xml:space="preserve">      安全监管</t>
  </si>
  <si>
    <t xml:space="preserve">    其他支出(款)</t>
  </si>
  <si>
    <t xml:space="preserve">      其他支出(项)</t>
  </si>
  <si>
    <t xml:space="preserve">    地方政府一般债务付息支出</t>
  </si>
  <si>
    <t xml:space="preserve">      地方政府一般债券付息支出</t>
  </si>
  <si>
    <t xml:space="preserve">    地方政府一般债务发行费用支出</t>
  </si>
  <si>
    <t>一般公共预算支出合计</t>
  </si>
  <si>
    <t>金  额</t>
    <phoneticPr fontId="58" type="noConversion"/>
  </si>
  <si>
    <t>2019年常州市新北区本级一般公共预算支出表（按功能科目到项）</t>
    <phoneticPr fontId="58" type="noConversion"/>
  </si>
  <si>
    <r>
      <t>20</t>
    </r>
    <r>
      <rPr>
        <b/>
        <sz val="12"/>
        <rFont val="宋体"/>
        <family val="3"/>
        <charset val="134"/>
      </rPr>
      <t>19</t>
    </r>
    <r>
      <rPr>
        <b/>
        <sz val="12"/>
        <rFont val="宋体"/>
        <family val="3"/>
        <charset val="134"/>
      </rPr>
      <t>年常州市新北区本级一般公共预算基本支出表（按经济科目到款）</t>
    </r>
    <phoneticPr fontId="58" type="noConversion"/>
  </si>
  <si>
    <t>2019年预算数</t>
  </si>
  <si>
    <t>2019年常州市新北区对下税收返还和一般转移支付预算表</t>
    <phoneticPr fontId="58" type="noConversion"/>
  </si>
  <si>
    <t>2019年常州市新北区对下专项转移支付分项目分地区预算表</t>
    <phoneticPr fontId="58" type="noConversion"/>
  </si>
  <si>
    <t>2018年预算数</t>
    <phoneticPr fontId="58" type="noConversion"/>
  </si>
  <si>
    <t>2019年预算数</t>
    <phoneticPr fontId="58" type="noConversion"/>
  </si>
  <si>
    <t xml:space="preserve">  5.其他基金收入</t>
    <phoneticPr fontId="63" type="noConversion"/>
  </si>
  <si>
    <t>2018年执行数</t>
    <phoneticPr fontId="63" type="noConversion"/>
  </si>
  <si>
    <r>
      <t>201</t>
    </r>
    <r>
      <rPr>
        <b/>
        <sz val="14"/>
        <rFont val="仿宋_GB2312"/>
        <family val="3"/>
        <charset val="134"/>
      </rPr>
      <t>9</t>
    </r>
    <r>
      <rPr>
        <b/>
        <sz val="14"/>
        <rFont val="仿宋_GB2312"/>
        <family val="3"/>
        <charset val="134"/>
      </rPr>
      <t>年常州市新北区对下政府性基金转移支付分地区分项目表</t>
    </r>
    <phoneticPr fontId="58" type="noConversion"/>
  </si>
  <si>
    <r>
      <t>201</t>
    </r>
    <r>
      <rPr>
        <b/>
        <sz val="11"/>
        <rFont val="宋体"/>
        <family val="3"/>
        <charset val="134"/>
      </rPr>
      <t>8</t>
    </r>
    <r>
      <rPr>
        <b/>
        <sz val="11"/>
        <rFont val="宋体"/>
        <family val="3"/>
        <charset val="134"/>
      </rPr>
      <t>年执行数</t>
    </r>
    <phoneticPr fontId="58" type="noConversion"/>
  </si>
  <si>
    <r>
      <t>201</t>
    </r>
    <r>
      <rPr>
        <b/>
        <sz val="11"/>
        <rFont val="宋体"/>
        <family val="3"/>
        <charset val="134"/>
      </rPr>
      <t>9</t>
    </r>
    <r>
      <rPr>
        <b/>
        <sz val="11"/>
        <rFont val="宋体"/>
        <family val="3"/>
        <charset val="134"/>
      </rPr>
      <t>年预算数</t>
    </r>
    <phoneticPr fontId="58" type="noConversion"/>
  </si>
  <si>
    <t>注：全辖预算与本级预算一致。</t>
    <phoneticPr fontId="58" type="noConversion"/>
  </si>
  <si>
    <t>三公合计</t>
    <phoneticPr fontId="58" type="noConversion"/>
  </si>
  <si>
    <r>
      <t>201</t>
    </r>
    <r>
      <rPr>
        <b/>
        <sz val="11"/>
        <color theme="1"/>
        <rFont val="宋体"/>
        <family val="3"/>
        <charset val="134"/>
      </rPr>
      <t>9</t>
    </r>
    <r>
      <rPr>
        <b/>
        <sz val="11"/>
        <color theme="1"/>
        <rFont val="宋体"/>
        <family val="3"/>
        <charset val="134"/>
      </rPr>
      <t>年预算数</t>
    </r>
    <phoneticPr fontId="58" type="noConversion"/>
  </si>
  <si>
    <t>2018年执行数</t>
    <phoneticPr fontId="58" type="noConversion"/>
  </si>
  <si>
    <t>注：全辖预算与本级预算一致。</t>
  </si>
  <si>
    <t>项目</t>
    <phoneticPr fontId="58" type="noConversion"/>
  </si>
  <si>
    <t>单位：万元</t>
    <phoneticPr fontId="58" type="noConversion"/>
  </si>
  <si>
    <t>地方政府一般债券余额</t>
    <phoneticPr fontId="58" type="noConversion"/>
  </si>
  <si>
    <t>地方政府一般债券余额限额</t>
    <phoneticPr fontId="58" type="noConversion"/>
  </si>
  <si>
    <t>地方政府专项债券余额</t>
  </si>
  <si>
    <t>地方政府专项债券余额限额</t>
  </si>
  <si>
    <t xml:space="preserve">  2.国有土地收益基金收入</t>
    <phoneticPr fontId="58" type="noConversion"/>
  </si>
  <si>
    <t xml:space="preserve">  资源勘探信息等支出</t>
    <phoneticPr fontId="58" type="noConversion"/>
  </si>
  <si>
    <t xml:space="preserve">    消防事务</t>
    <phoneticPr fontId="58" type="noConversion"/>
  </si>
  <si>
    <t xml:space="preserve">      其他消防事务支出</t>
    <phoneticPr fontId="58" type="noConversion"/>
  </si>
  <si>
    <t>办公设备购置</t>
  </si>
  <si>
    <t>差旅费</t>
  </si>
  <si>
    <t>电费</t>
  </si>
  <si>
    <t>机关事业单位基本养老保险缴费</t>
  </si>
  <si>
    <t>津贴补贴</t>
  </si>
  <si>
    <t>其他对个人和家庭的补助支出</t>
  </si>
  <si>
    <t>水费</t>
  </si>
  <si>
    <t>物业管理费</t>
  </si>
  <si>
    <t>职工基本医疗保险缴费</t>
  </si>
  <si>
    <t>职业年金缴费</t>
  </si>
  <si>
    <t>租赁费</t>
  </si>
  <si>
    <t>(空白)</t>
  </si>
  <si>
    <t>农机专项</t>
  </si>
  <si>
    <t>2019年常州市新北区级政府部门专项资金管理清单</t>
  </si>
  <si>
    <r>
      <t>注：1</t>
    </r>
    <r>
      <rPr>
        <sz val="12"/>
        <rFont val="宋体"/>
        <family val="3"/>
        <charset val="134"/>
      </rPr>
      <t>.</t>
    </r>
    <r>
      <rPr>
        <sz val="12"/>
        <rFont val="宋体"/>
        <family val="3"/>
        <charset val="134"/>
      </rPr>
      <t>本级政府无相关收支项目。</t>
    </r>
    <phoneticPr fontId="58" type="noConversion"/>
  </si>
  <si>
    <t xml:space="preserve">    2.全辖预算与本级预算一致。</t>
    <phoneticPr fontId="58" type="noConversion"/>
  </si>
  <si>
    <t>表二：</t>
    <phoneticPr fontId="58" type="noConversion"/>
  </si>
  <si>
    <t>表一：</t>
    <phoneticPr fontId="58" type="noConversion"/>
  </si>
  <si>
    <t>2019年常州市新北区社会保障基金预算收入表（全辖）</t>
    <phoneticPr fontId="58" type="noConversion"/>
  </si>
  <si>
    <t>2019年常州市新北区社会保障基金预算支出表（全辖）</t>
    <phoneticPr fontId="58" type="noConversion"/>
  </si>
  <si>
    <t>2019年常州市新北区区本级社会保障基金预算收入表</t>
    <phoneticPr fontId="58" type="noConversion"/>
  </si>
  <si>
    <t>2019年常州市新北区区本级社会保障基金预算支出表</t>
    <phoneticPr fontId="58" type="noConversion"/>
  </si>
  <si>
    <r>
      <t>201</t>
    </r>
    <r>
      <rPr>
        <b/>
        <sz val="16.5"/>
        <color indexed="8"/>
        <rFont val="宋体"/>
        <family val="3"/>
        <charset val="134"/>
      </rPr>
      <t>9年常州市新北区政府性基金预算收入表（全辖）</t>
    </r>
    <phoneticPr fontId="58" type="noConversion"/>
  </si>
  <si>
    <t>2019年常州市新北区政府性基金预算支出表（全辖）</t>
    <phoneticPr fontId="58" type="noConversion"/>
  </si>
  <si>
    <r>
      <t>201</t>
    </r>
    <r>
      <rPr>
        <b/>
        <sz val="14"/>
        <rFont val="黑体"/>
        <family val="3"/>
        <charset val="134"/>
      </rPr>
      <t>9年常州市新北区国有资本经营预算收入表（全辖）</t>
    </r>
    <phoneticPr fontId="58" type="noConversion"/>
  </si>
  <si>
    <r>
      <t>201</t>
    </r>
    <r>
      <rPr>
        <b/>
        <sz val="14"/>
        <rFont val="黑体"/>
        <family val="3"/>
        <charset val="134"/>
      </rPr>
      <t>9年常州市新北区国有资本经营预算支出表（全辖）</t>
    </r>
    <phoneticPr fontId="58" type="noConversion"/>
  </si>
  <si>
    <r>
      <t>201</t>
    </r>
    <r>
      <rPr>
        <b/>
        <sz val="14"/>
        <rFont val="宋体"/>
        <family val="3"/>
        <charset val="134"/>
      </rPr>
      <t>9年常州市新北区社会保障基金预算收入表（全辖）</t>
    </r>
    <phoneticPr fontId="58" type="noConversion"/>
  </si>
  <si>
    <r>
      <t>201</t>
    </r>
    <r>
      <rPr>
        <b/>
        <sz val="14"/>
        <rFont val="宋体"/>
        <family val="3"/>
        <charset val="134"/>
      </rPr>
      <t>9年常州市新北区社会保障基金预算支出表（全辖）</t>
    </r>
    <phoneticPr fontId="58" type="noConversion"/>
  </si>
  <si>
    <r>
      <t>2019</t>
    </r>
    <r>
      <rPr>
        <b/>
        <sz val="12"/>
        <color indexed="8"/>
        <rFont val="宋体"/>
        <family val="3"/>
        <charset val="134"/>
      </rPr>
      <t>年常州市新北区区级一般公共预算支出表（按类分）</t>
    </r>
    <phoneticPr fontId="58" type="noConversion"/>
  </si>
  <si>
    <t>2019年常州市新北区区级一般公共预算财政拨款“三公”经费等预算表</t>
    <phoneticPr fontId="58" type="noConversion"/>
  </si>
  <si>
    <t>注：2019年区本级“三公”经费支出为1208.61万元，同比减少212.15万元，下降14.93%。公务接待经费为398.61万元，同比减少171.15元，下降30.04%，主要是由于政府机关继续贯彻落实厉行节约，对公务接待费用进行了压减。公务用车经费为560万元，同比减少41万元，下降6.82%。其中公务用车运行经费为560万元，公务用车购置费为0。</t>
    <phoneticPr fontId="58" type="noConversion"/>
  </si>
  <si>
    <r>
      <t>201</t>
    </r>
    <r>
      <rPr>
        <b/>
        <sz val="14"/>
        <rFont val="宋体"/>
        <family val="3"/>
        <charset val="134"/>
      </rPr>
      <t>9</t>
    </r>
    <r>
      <rPr>
        <b/>
        <sz val="14"/>
        <rFont val="宋体"/>
        <family val="3"/>
        <charset val="134"/>
      </rPr>
      <t>年常州市新北区区级政府性基金支出情况表（按类分）</t>
    </r>
    <phoneticPr fontId="58" type="noConversion"/>
  </si>
  <si>
    <r>
      <t>201</t>
    </r>
    <r>
      <rPr>
        <b/>
        <sz val="12"/>
        <color theme="1"/>
        <rFont val="宋体"/>
        <family val="3"/>
        <charset val="134"/>
      </rPr>
      <t>9</t>
    </r>
    <r>
      <rPr>
        <b/>
        <sz val="12"/>
        <color theme="1"/>
        <rFont val="宋体"/>
        <family val="3"/>
        <charset val="134"/>
      </rPr>
      <t>年常州市新北区区级政府性基金支出情况表（按功能科目到项）</t>
    </r>
    <phoneticPr fontId="58" type="noConversion"/>
  </si>
  <si>
    <r>
      <t>201</t>
    </r>
    <r>
      <rPr>
        <b/>
        <sz val="14"/>
        <rFont val="黑体"/>
        <family val="3"/>
        <charset val="134"/>
      </rPr>
      <t>9年常州市新北区区本级国有资本经营预算收入表</t>
    </r>
    <phoneticPr fontId="58" type="noConversion"/>
  </si>
  <si>
    <r>
      <t>201</t>
    </r>
    <r>
      <rPr>
        <b/>
        <sz val="12"/>
        <color theme="1"/>
        <rFont val="黑体"/>
        <family val="3"/>
        <charset val="134"/>
      </rPr>
      <t>9年常州市新北区区本级国有资本经营预算支出表（按功能科目到项）</t>
    </r>
    <phoneticPr fontId="58" type="noConversion"/>
  </si>
  <si>
    <r>
      <t>201</t>
    </r>
    <r>
      <rPr>
        <b/>
        <sz val="14"/>
        <rFont val="宋体"/>
        <family val="3"/>
        <charset val="134"/>
      </rPr>
      <t>9年常州市新北区区本级社会保障基金预算收入表</t>
    </r>
    <phoneticPr fontId="58" type="noConversion"/>
  </si>
  <si>
    <r>
      <t>201</t>
    </r>
    <r>
      <rPr>
        <b/>
        <sz val="14"/>
        <rFont val="宋体"/>
        <family val="3"/>
        <charset val="134"/>
      </rPr>
      <t>9年常州市新北区区本级社会保障基金预算支出表</t>
    </r>
    <phoneticPr fontId="58" type="noConversion"/>
  </si>
  <si>
    <t>地方政府一般债券发行额</t>
    <phoneticPr fontId="58" type="noConversion"/>
  </si>
  <si>
    <t>地方政府专项债券发行额</t>
    <phoneticPr fontId="58" type="noConversion"/>
  </si>
  <si>
    <t>2018年预计执行数</t>
    <phoneticPr fontId="58" type="noConversion"/>
  </si>
  <si>
    <t>2019年常州市新北区区本级一般公共预算支出表（按类分）</t>
    <phoneticPr fontId="58" type="noConversion"/>
  </si>
  <si>
    <t>2019年常州市新北区区本级一般公共预算支出表（按功能科目到项）</t>
    <phoneticPr fontId="58" type="noConversion"/>
  </si>
  <si>
    <t>2019年常州市新北区区本级一般公共预算收入表</t>
    <phoneticPr fontId="58" type="noConversion"/>
  </si>
  <si>
    <t>2019年常州市新北区区级政府性基金预算收入表</t>
    <phoneticPr fontId="58" type="noConversion"/>
  </si>
</sst>
</file>

<file path=xl/styles.xml><?xml version="1.0" encoding="utf-8"?>
<styleSheet xmlns="http://schemas.openxmlformats.org/spreadsheetml/2006/main">
  <numFmts count="5">
    <numFmt numFmtId="43" formatCode="_ * #,##0.00_ ;_ * \-#,##0.00_ ;_ * &quot;-&quot;??_ ;_ @_ "/>
    <numFmt numFmtId="176" formatCode="0.00_ "/>
    <numFmt numFmtId="177" formatCode="#,##0_ "/>
    <numFmt numFmtId="178" formatCode="#,##0.00_ "/>
    <numFmt numFmtId="179" formatCode="#,##0.00_);[Red]\(#,##0.00\)"/>
  </numFmts>
  <fonts count="76">
    <font>
      <sz val="12"/>
      <name val="宋体"/>
      <charset val="134"/>
    </font>
    <font>
      <b/>
      <sz val="14"/>
      <name val="宋体"/>
      <family val="3"/>
      <charset val="134"/>
    </font>
    <font>
      <b/>
      <sz val="12"/>
      <name val="宋体"/>
      <family val="3"/>
      <charset val="134"/>
    </font>
    <font>
      <sz val="12"/>
      <color theme="1"/>
      <name val="宋体"/>
      <family val="3"/>
      <charset val="134"/>
    </font>
    <font>
      <b/>
      <sz val="12"/>
      <color theme="1"/>
      <name val="黑体"/>
      <family val="3"/>
      <charset val="134"/>
    </font>
    <font>
      <sz val="12"/>
      <name val="Times New Roman"/>
      <family val="1"/>
    </font>
    <font>
      <b/>
      <sz val="11"/>
      <color theme="1"/>
      <name val="宋体"/>
      <family val="3"/>
      <charset val="134"/>
    </font>
    <font>
      <sz val="11"/>
      <color theme="1"/>
      <name val="宋体"/>
      <family val="3"/>
      <charset val="134"/>
    </font>
    <font>
      <b/>
      <sz val="14"/>
      <name val="黑体"/>
      <family val="3"/>
      <charset val="134"/>
    </font>
    <font>
      <b/>
      <sz val="11"/>
      <name val="宋体"/>
      <family val="3"/>
      <charset val="134"/>
    </font>
    <font>
      <sz val="11"/>
      <name val="宋体"/>
      <family val="3"/>
      <charset val="134"/>
    </font>
    <font>
      <b/>
      <sz val="14"/>
      <name val="仿宋_GB2312"/>
      <family val="3"/>
      <charset val="134"/>
    </font>
    <font>
      <sz val="18"/>
      <name val="仿宋_GB2312"/>
      <family val="3"/>
      <charset val="134"/>
    </font>
    <font>
      <b/>
      <sz val="12"/>
      <color indexed="8"/>
      <name val="仿宋_GB2312"/>
      <family val="3"/>
      <charset val="134"/>
    </font>
    <font>
      <sz val="12"/>
      <color indexed="8"/>
      <name val="仿宋_GB2312"/>
      <family val="3"/>
      <charset val="134"/>
    </font>
    <font>
      <b/>
      <sz val="12"/>
      <color theme="1"/>
      <name val="宋体"/>
      <family val="3"/>
      <charset val="134"/>
    </font>
    <font>
      <sz val="12"/>
      <color theme="1"/>
      <name val="仿宋_GB2312"/>
      <family val="3"/>
      <charset val="134"/>
    </font>
    <font>
      <sz val="12"/>
      <name val="仿宋_GB2312"/>
      <family val="3"/>
      <charset val="134"/>
    </font>
    <font>
      <b/>
      <sz val="14"/>
      <color indexed="8"/>
      <name val="宋体"/>
      <family val="3"/>
      <charset val="134"/>
    </font>
    <font>
      <b/>
      <sz val="16.5"/>
      <color indexed="8"/>
      <name val="宋体"/>
      <family val="3"/>
      <charset val="134"/>
    </font>
    <font>
      <sz val="14"/>
      <color indexed="8"/>
      <name val="宋体"/>
      <family val="3"/>
      <charset val="134"/>
    </font>
    <font>
      <sz val="11"/>
      <color indexed="8"/>
      <name val="宋体"/>
      <family val="3"/>
      <charset val="134"/>
    </font>
    <font>
      <b/>
      <sz val="14"/>
      <name val="方正小标宋简体"/>
      <charset val="134"/>
    </font>
    <font>
      <sz val="11"/>
      <name val="仿宋_GB2312"/>
      <family val="3"/>
      <charset val="134"/>
    </font>
    <font>
      <sz val="11"/>
      <color indexed="8"/>
      <name val="宋体"/>
      <family val="3"/>
      <charset val="134"/>
      <scheme val="minor"/>
    </font>
    <font>
      <b/>
      <sz val="10"/>
      <color indexed="8"/>
      <name val="宋体"/>
      <family val="3"/>
      <charset val="134"/>
    </font>
    <font>
      <sz val="10"/>
      <color indexed="8"/>
      <name val="宋体"/>
      <family val="3"/>
      <charset val="134"/>
    </font>
    <font>
      <sz val="11"/>
      <name val="宋体"/>
      <family val="3"/>
      <charset val="134"/>
      <scheme val="major"/>
    </font>
    <font>
      <sz val="10"/>
      <name val="宋体"/>
      <family val="3"/>
      <charset val="134"/>
    </font>
    <font>
      <sz val="14"/>
      <name val="仿宋_GB2312"/>
      <family val="3"/>
      <charset val="134"/>
    </font>
    <font>
      <sz val="11"/>
      <color indexed="8"/>
      <name val="仿宋_GB2312"/>
      <family val="3"/>
      <charset val="134"/>
    </font>
    <font>
      <sz val="10"/>
      <color theme="1"/>
      <name val="宋体"/>
      <family val="3"/>
      <charset val="134"/>
      <scheme val="minor"/>
    </font>
    <font>
      <b/>
      <sz val="11"/>
      <color indexed="8"/>
      <name val="宋体"/>
      <family val="3"/>
      <charset val="134"/>
      <scheme val="minor"/>
    </font>
    <font>
      <b/>
      <sz val="11"/>
      <name val="宋体"/>
      <family val="3"/>
      <charset val="134"/>
      <scheme val="minor"/>
    </font>
    <font>
      <b/>
      <sz val="11"/>
      <color theme="1"/>
      <name val="宋体"/>
      <family val="3"/>
      <charset val="134"/>
      <scheme val="minor"/>
    </font>
    <font>
      <sz val="11"/>
      <color theme="1"/>
      <name val="宋体"/>
      <family val="3"/>
      <charset val="134"/>
      <scheme val="minor"/>
    </font>
    <font>
      <sz val="11"/>
      <name val="宋体"/>
      <family val="3"/>
      <charset val="134"/>
      <scheme val="minor"/>
    </font>
    <font>
      <b/>
      <sz val="12"/>
      <color indexed="8"/>
      <name val="黑体"/>
      <family val="3"/>
      <charset val="134"/>
    </font>
    <font>
      <b/>
      <sz val="12"/>
      <color indexed="8"/>
      <name val="Times New Roman"/>
      <family val="1"/>
    </font>
    <font>
      <sz val="12"/>
      <color indexed="8"/>
      <name val="宋体"/>
      <family val="3"/>
      <charset val="134"/>
    </font>
    <font>
      <b/>
      <sz val="12"/>
      <color indexed="8"/>
      <name val="宋体"/>
      <family val="3"/>
      <charset val="134"/>
    </font>
    <font>
      <sz val="12"/>
      <color indexed="8"/>
      <name val="Times New Roman"/>
      <family val="1"/>
    </font>
    <font>
      <sz val="12"/>
      <name val="宋体"/>
      <family val="3"/>
      <charset val="134"/>
      <scheme val="minor"/>
    </font>
    <font>
      <b/>
      <sz val="12"/>
      <name val="Times New Roman"/>
      <family val="1"/>
    </font>
    <font>
      <b/>
      <sz val="16"/>
      <name val="宋体"/>
      <family val="3"/>
      <charset val="134"/>
    </font>
    <font>
      <b/>
      <sz val="11"/>
      <color indexed="8"/>
      <name val="仿宋_GB2312"/>
      <family val="3"/>
      <charset val="134"/>
    </font>
    <font>
      <b/>
      <sz val="14"/>
      <color indexed="8"/>
      <name val="Times New Roman"/>
      <family val="1"/>
    </font>
    <font>
      <sz val="12"/>
      <name val="宋体"/>
      <family val="3"/>
      <charset val="134"/>
      <scheme val="major"/>
    </font>
    <font>
      <b/>
      <sz val="16"/>
      <name val="方正黑体_GBK"/>
      <charset val="134"/>
    </font>
    <font>
      <sz val="12"/>
      <name val="方正黑体_GBK"/>
      <charset val="134"/>
    </font>
    <font>
      <b/>
      <sz val="12"/>
      <name val="方正黑体_GBK"/>
      <charset val="134"/>
    </font>
    <font>
      <sz val="12"/>
      <name val="方正仿宋_GBK"/>
      <charset val="134"/>
    </font>
    <font>
      <sz val="11"/>
      <color indexed="8"/>
      <name val="等线"/>
      <charset val="134"/>
    </font>
    <font>
      <sz val="11"/>
      <color indexed="9"/>
      <name val="等线"/>
      <charset val="134"/>
    </font>
    <font>
      <sz val="11"/>
      <color indexed="17"/>
      <name val="等线"/>
      <charset val="134"/>
    </font>
    <font>
      <sz val="11"/>
      <color indexed="20"/>
      <name val="等线"/>
      <charset val="134"/>
    </font>
    <font>
      <sz val="12"/>
      <name val="宋体"/>
      <family val="3"/>
      <charset val="134"/>
    </font>
    <font>
      <b/>
      <sz val="9"/>
      <name val="宋体"/>
      <family val="3"/>
      <charset val="134"/>
    </font>
    <font>
      <sz val="9"/>
      <name val="宋体"/>
      <family val="3"/>
      <charset val="134"/>
    </font>
    <font>
      <sz val="9"/>
      <name val="Tahoma"/>
      <family val="2"/>
    </font>
    <font>
      <b/>
      <sz val="14"/>
      <name val="黑体"/>
      <family val="3"/>
      <charset val="134"/>
    </font>
    <font>
      <b/>
      <sz val="11"/>
      <name val="宋体"/>
      <family val="3"/>
      <charset val="134"/>
    </font>
    <font>
      <sz val="11"/>
      <name val="宋体"/>
      <family val="3"/>
      <charset val="134"/>
    </font>
    <font>
      <sz val="9"/>
      <name val="宋体"/>
      <family val="2"/>
      <charset val="134"/>
      <scheme val="minor"/>
    </font>
    <font>
      <b/>
      <sz val="12"/>
      <name val="宋体"/>
      <family val="3"/>
      <charset val="134"/>
      <scheme val="major"/>
    </font>
    <font>
      <sz val="11"/>
      <color indexed="8"/>
      <name val="宋体"/>
      <family val="3"/>
      <charset val="134"/>
      <scheme val="major"/>
    </font>
    <font>
      <sz val="12"/>
      <name val="宋体"/>
      <family val="3"/>
      <charset val="134"/>
    </font>
    <font>
      <sz val="10"/>
      <name val="宋体"/>
      <family val="3"/>
      <charset val="134"/>
      <scheme val="minor"/>
    </font>
    <font>
      <b/>
      <sz val="12"/>
      <name val="宋体"/>
      <family val="3"/>
      <charset val="134"/>
    </font>
    <font>
      <b/>
      <sz val="10"/>
      <name val="宋体"/>
      <family val="3"/>
      <charset val="134"/>
    </font>
    <font>
      <sz val="12"/>
      <color indexed="8"/>
      <name val="宋体"/>
      <family val="3"/>
      <charset val="134"/>
      <scheme val="minor"/>
    </font>
    <font>
      <b/>
      <sz val="12"/>
      <color indexed="8"/>
      <name val="宋体"/>
      <family val="3"/>
      <charset val="134"/>
      <scheme val="minor"/>
    </font>
    <font>
      <sz val="11"/>
      <color theme="1"/>
      <name val="宋体"/>
      <family val="3"/>
      <charset val="134"/>
    </font>
    <font>
      <b/>
      <sz val="11"/>
      <color theme="1"/>
      <name val="宋体"/>
      <family val="3"/>
      <charset val="134"/>
    </font>
    <font>
      <sz val="12"/>
      <color theme="1"/>
      <name val="仿宋_GB2312"/>
      <family val="3"/>
      <charset val="134"/>
    </font>
    <font>
      <b/>
      <sz val="14"/>
      <name val="仿宋_GB2312"/>
      <family val="3"/>
      <charset val="134"/>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44"/>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indexed="57"/>
        <bgColor indexed="64"/>
      </patternFill>
    </fill>
    <fill>
      <patternFill patternType="solid">
        <fgColor indexed="47"/>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31"/>
        <bgColor indexed="64"/>
      </patternFill>
    </fill>
    <fill>
      <patternFill patternType="solid">
        <fgColor indexed="53"/>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s>
  <cellStyleXfs count="35">
    <xf numFmtId="0" fontId="0" fillId="0" borderId="0"/>
    <xf numFmtId="0" fontId="53" fillId="13" borderId="0" applyNumberFormat="0" applyBorder="0" applyAlignment="0" applyProtection="0">
      <alignment vertical="center"/>
    </xf>
    <xf numFmtId="0" fontId="52" fillId="4" borderId="0" applyNumberFormat="0" applyBorder="0" applyAlignment="0" applyProtection="0">
      <alignment vertical="center"/>
    </xf>
    <xf numFmtId="0" fontId="53" fillId="7" borderId="0" applyNumberFormat="0" applyBorder="0" applyAlignment="0" applyProtection="0">
      <alignment vertical="center"/>
    </xf>
    <xf numFmtId="0" fontId="52" fillId="17" borderId="0" applyNumberFormat="0" applyBorder="0" applyAlignment="0" applyProtection="0">
      <alignment vertical="center"/>
    </xf>
    <xf numFmtId="0" fontId="56" fillId="0" borderId="0"/>
    <xf numFmtId="0" fontId="52" fillId="6" borderId="0" applyNumberFormat="0" applyBorder="0" applyAlignment="0" applyProtection="0">
      <alignment vertical="center"/>
    </xf>
    <xf numFmtId="0" fontId="52" fillId="8" borderId="0" applyNumberFormat="0" applyBorder="0" applyAlignment="0" applyProtection="0">
      <alignment vertical="center"/>
    </xf>
    <xf numFmtId="0" fontId="53" fillId="15" borderId="0" applyNumberFormat="0" applyBorder="0" applyAlignment="0" applyProtection="0">
      <alignment vertical="center"/>
    </xf>
    <xf numFmtId="0" fontId="53" fillId="8" borderId="0" applyNumberFormat="0" applyBorder="0" applyAlignment="0" applyProtection="0">
      <alignment vertical="center"/>
    </xf>
    <xf numFmtId="0" fontId="53" fillId="4" borderId="0" applyNumberFormat="0" applyBorder="0" applyAlignment="0" applyProtection="0">
      <alignment vertical="center"/>
    </xf>
    <xf numFmtId="0" fontId="52" fillId="5" borderId="0" applyNumberFormat="0" applyBorder="0" applyAlignment="0" applyProtection="0">
      <alignment vertical="center"/>
    </xf>
    <xf numFmtId="0" fontId="52" fillId="13" borderId="0" applyNumberFormat="0" applyBorder="0" applyAlignment="0" applyProtection="0">
      <alignment vertical="center"/>
    </xf>
    <xf numFmtId="0" fontId="52" fillId="2" borderId="0" applyNumberFormat="0" applyBorder="0" applyAlignment="0" applyProtection="0">
      <alignment vertical="center"/>
    </xf>
    <xf numFmtId="0" fontId="52" fillId="9" borderId="0" applyNumberFormat="0" applyBorder="0" applyAlignment="0" applyProtection="0">
      <alignment vertical="center"/>
    </xf>
    <xf numFmtId="0" fontId="53" fillId="18" borderId="0" applyNumberFormat="0" applyBorder="0" applyAlignment="0" applyProtection="0">
      <alignment vertical="center"/>
    </xf>
    <xf numFmtId="0" fontId="52" fillId="10" borderId="0" applyNumberFormat="0" applyBorder="0" applyAlignment="0" applyProtection="0">
      <alignment vertical="center"/>
    </xf>
    <xf numFmtId="0" fontId="52" fillId="8" borderId="0" applyNumberFormat="0" applyBorder="0" applyAlignment="0" applyProtection="0">
      <alignment vertical="center"/>
    </xf>
    <xf numFmtId="0" fontId="52" fillId="13" borderId="0" applyNumberFormat="0" applyBorder="0" applyAlignment="0" applyProtection="0">
      <alignment vertical="center"/>
    </xf>
    <xf numFmtId="0" fontId="52" fillId="6" borderId="0" applyNumberFormat="0" applyBorder="0" applyAlignment="0" applyProtection="0">
      <alignment vertical="center"/>
    </xf>
    <xf numFmtId="0" fontId="53" fillId="6" borderId="0" applyNumberFormat="0" applyBorder="0" applyAlignment="0" applyProtection="0">
      <alignment vertical="center"/>
    </xf>
    <xf numFmtId="0" fontId="53" fillId="7" borderId="0" applyNumberFormat="0" applyBorder="0" applyAlignment="0" applyProtection="0">
      <alignment vertical="center"/>
    </xf>
    <xf numFmtId="0" fontId="53" fillId="12" borderId="0" applyNumberFormat="0" applyBorder="0" applyAlignment="0" applyProtection="0">
      <alignment vertical="center"/>
    </xf>
    <xf numFmtId="0" fontId="55" fillId="16" borderId="0" applyNumberFormat="0" applyBorder="0" applyAlignment="0" applyProtection="0">
      <alignment vertical="center"/>
    </xf>
    <xf numFmtId="0" fontId="56" fillId="0" borderId="0"/>
    <xf numFmtId="0" fontId="56" fillId="0" borderId="0"/>
    <xf numFmtId="0" fontId="56" fillId="0" borderId="0"/>
    <xf numFmtId="0" fontId="17" fillId="0" borderId="0"/>
    <xf numFmtId="0" fontId="56" fillId="0" borderId="0"/>
    <xf numFmtId="0" fontId="54" fillId="10" borderId="0" applyNumberFormat="0" applyBorder="0" applyAlignment="0" applyProtection="0">
      <alignment vertical="center"/>
    </xf>
    <xf numFmtId="0" fontId="53" fillId="11" borderId="0" applyNumberFormat="0" applyBorder="0" applyAlignment="0" applyProtection="0">
      <alignment vertical="center"/>
    </xf>
    <xf numFmtId="0" fontId="53" fillId="14" borderId="0" applyNumberFormat="0" applyBorder="0" applyAlignment="0" applyProtection="0">
      <alignment vertical="center"/>
    </xf>
    <xf numFmtId="0" fontId="53" fillId="12" borderId="0" applyNumberFormat="0" applyBorder="0" applyAlignment="0" applyProtection="0">
      <alignment vertical="center"/>
    </xf>
    <xf numFmtId="43" fontId="66" fillId="0" borderId="0" applyFont="0" applyFill="0" applyBorder="0" applyAlignment="0" applyProtection="0">
      <alignment vertical="center"/>
    </xf>
    <xf numFmtId="9" fontId="66" fillId="0" borderId="0" applyFont="0" applyFill="0" applyBorder="0" applyAlignment="0" applyProtection="0">
      <alignment vertical="center"/>
    </xf>
  </cellStyleXfs>
  <cellXfs count="229">
    <xf numFmtId="0" fontId="0" fillId="0" borderId="0" xfId="0"/>
    <xf numFmtId="0" fontId="0" fillId="0" borderId="0" xfId="0" applyFont="1"/>
    <xf numFmtId="0" fontId="0" fillId="0" borderId="0" xfId="0" applyFont="1" applyAlignment="1">
      <alignment horizontal="right"/>
    </xf>
    <xf numFmtId="0" fontId="0" fillId="0" borderId="1" xfId="0" applyFont="1" applyBorder="1" applyAlignment="1">
      <alignment horizontal="center"/>
    </xf>
    <xf numFmtId="0" fontId="2" fillId="0" borderId="1" xfId="0" applyFont="1" applyBorder="1"/>
    <xf numFmtId="0" fontId="0" fillId="0" borderId="1" xfId="0" applyBorder="1"/>
    <xf numFmtId="0" fontId="0" fillId="0" borderId="1" xfId="0" applyFont="1" applyBorder="1"/>
    <xf numFmtId="0" fontId="3" fillId="0" borderId="0" xfId="0" applyFont="1"/>
    <xf numFmtId="0" fontId="5" fillId="0" borderId="0" xfId="0" applyFont="1" applyFill="1" applyAlignment="1">
      <alignment vertical="center"/>
    </xf>
    <xf numFmtId="0" fontId="3" fillId="0" borderId="2" xfId="0" applyFont="1" applyFill="1" applyBorder="1" applyAlignment="1">
      <alignment horizontal="left" vertical="center"/>
    </xf>
    <xf numFmtId="0" fontId="3" fillId="0" borderId="2" xfId="0" applyFont="1" applyFill="1" applyBorder="1" applyAlignment="1">
      <alignment horizontal="right" vertical="center"/>
    </xf>
    <xf numFmtId="0" fontId="6"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shrinkToFit="1"/>
    </xf>
    <xf numFmtId="0" fontId="2" fillId="0" borderId="0" xfId="0" applyFont="1" applyFill="1" applyAlignment="1">
      <alignment horizontal="center" vertical="center" wrapText="1"/>
    </xf>
    <xf numFmtId="0" fontId="7" fillId="0" borderId="1" xfId="0" applyFont="1" applyBorder="1" applyAlignment="1">
      <alignment horizontal="left"/>
    </xf>
    <xf numFmtId="0" fontId="7" fillId="0" borderId="1" xfId="0" applyFont="1" applyFill="1" applyBorder="1" applyAlignment="1">
      <alignment vertical="center" shrinkToFit="1"/>
    </xf>
    <xf numFmtId="177" fontId="7" fillId="0" borderId="1" xfId="0" applyNumberFormat="1" applyFont="1" applyFill="1" applyBorder="1" applyAlignment="1">
      <alignment horizontal="center" vertical="center" shrinkToFit="1"/>
    </xf>
    <xf numFmtId="1" fontId="7" fillId="2" borderId="1" xfId="0" applyNumberFormat="1" applyFont="1" applyFill="1" applyBorder="1" applyAlignment="1">
      <alignment vertical="center" shrinkToFit="1"/>
    </xf>
    <xf numFmtId="0" fontId="5" fillId="2" borderId="0" xfId="0" applyFont="1" applyFill="1" applyAlignment="1">
      <alignment vertical="center"/>
    </xf>
    <xf numFmtId="0" fontId="7" fillId="0" borderId="1" xfId="0" applyFont="1" applyBorder="1"/>
    <xf numFmtId="177" fontId="6" fillId="0" borderId="1" xfId="0" applyNumberFormat="1" applyFont="1" applyFill="1" applyBorder="1" applyAlignment="1">
      <alignment horizontal="center" vertical="center"/>
    </xf>
    <xf numFmtId="0" fontId="5" fillId="0" borderId="0" xfId="0" applyFont="1" applyFill="1"/>
    <xf numFmtId="178" fontId="5" fillId="0" borderId="0" xfId="0" applyNumberFormat="1" applyFont="1" applyFill="1" applyAlignment="1">
      <alignment horizontal="center" shrinkToFit="1"/>
    </xf>
    <xf numFmtId="0" fontId="0" fillId="0" borderId="0" xfId="0" applyFill="1"/>
    <xf numFmtId="0" fontId="5" fillId="0" borderId="0" xfId="0" applyFont="1" applyFill="1" applyAlignment="1">
      <alignment horizontal="center"/>
    </xf>
    <xf numFmtId="0" fontId="0" fillId="0" borderId="2" xfId="0" applyFill="1" applyBorder="1" applyAlignment="1">
      <alignment horizontal="left" vertical="center"/>
    </xf>
    <xf numFmtId="0" fontId="0" fillId="0" borderId="2" xfId="0" applyFill="1" applyBorder="1" applyAlignment="1">
      <alignment horizontal="right" vertical="center"/>
    </xf>
    <xf numFmtId="1"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10" fillId="0" borderId="1" xfId="0" applyFont="1" applyFill="1" applyBorder="1" applyAlignment="1">
      <alignment vertical="center" shrinkToFit="1"/>
    </xf>
    <xf numFmtId="177" fontId="9" fillId="0" borderId="1" xfId="0" applyNumberFormat="1" applyFont="1" applyFill="1" applyBorder="1" applyAlignment="1">
      <alignment horizontal="center" vertical="center" shrinkToFit="1"/>
    </xf>
    <xf numFmtId="1" fontId="10" fillId="2" borderId="1" xfId="0" applyNumberFormat="1" applyFont="1" applyFill="1" applyBorder="1" applyAlignment="1">
      <alignment vertical="center" shrinkToFit="1"/>
    </xf>
    <xf numFmtId="177" fontId="10" fillId="0" borderId="1" xfId="0" applyNumberFormat="1" applyFont="1" applyFill="1" applyBorder="1" applyAlignment="1">
      <alignment horizontal="center" vertical="center" shrinkToFit="1"/>
    </xf>
    <xf numFmtId="177" fontId="9" fillId="0" borderId="1" xfId="0" applyNumberFormat="1" applyFont="1" applyFill="1" applyBorder="1" applyAlignment="1">
      <alignment horizontal="center" vertical="center"/>
    </xf>
    <xf numFmtId="0" fontId="12" fillId="0" borderId="0" xfId="0" applyFont="1"/>
    <xf numFmtId="0" fontId="0" fillId="0" borderId="0" xfId="0" applyAlignment="1">
      <alignment horizontal="right"/>
    </xf>
    <xf numFmtId="0" fontId="13" fillId="0" borderId="1" xfId="0" applyFont="1" applyBorder="1" applyAlignment="1">
      <alignment horizontal="center"/>
    </xf>
    <xf numFmtId="0" fontId="2" fillId="0" borderId="1" xfId="0" applyFont="1" applyBorder="1" applyAlignment="1">
      <alignment horizontal="center"/>
    </xf>
    <xf numFmtId="0" fontId="56" fillId="0" borderId="1" xfId="28" applyBorder="1" applyAlignment="1">
      <alignment horizontal="center" vertical="center"/>
    </xf>
    <xf numFmtId="0" fontId="14" fillId="0" borderId="0" xfId="0" applyFont="1"/>
    <xf numFmtId="0" fontId="7" fillId="0" borderId="0" xfId="0" applyFont="1" applyAlignment="1">
      <alignment horizontal="right"/>
    </xf>
    <xf numFmtId="0" fontId="10" fillId="0" borderId="0" xfId="0" applyFont="1" applyAlignment="1">
      <alignment horizontal="right"/>
    </xf>
    <xf numFmtId="0" fontId="9"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xf>
    <xf numFmtId="3" fontId="9" fillId="0" borderId="1" xfId="0" applyNumberFormat="1" applyFont="1" applyFill="1" applyBorder="1" applyAlignment="1" applyProtection="1">
      <alignment horizontal="center" vertical="center"/>
    </xf>
    <xf numFmtId="3" fontId="10" fillId="0" borderId="1" xfId="0" applyNumberFormat="1" applyFont="1" applyFill="1" applyBorder="1" applyAlignment="1" applyProtection="1">
      <alignment horizontal="center" vertical="center"/>
    </xf>
    <xf numFmtId="3" fontId="10" fillId="2" borderId="1" xfId="0" applyNumberFormat="1" applyFont="1" applyFill="1" applyBorder="1" applyAlignment="1" applyProtection="1">
      <alignment horizontal="center" vertical="center"/>
    </xf>
    <xf numFmtId="0" fontId="0" fillId="0" borderId="0" xfId="0" applyAlignment="1">
      <alignment horizontal="center"/>
    </xf>
    <xf numFmtId="0" fontId="0" fillId="0" borderId="0" xfId="0" applyFont="1" applyAlignment="1">
      <alignment horizontal="left"/>
    </xf>
    <xf numFmtId="0" fontId="19" fillId="0" borderId="0" xfId="0" applyFont="1" applyAlignment="1"/>
    <xf numFmtId="0" fontId="20" fillId="0" borderId="0" xfId="0" applyFont="1" applyAlignment="1">
      <alignment horizontal="center" wrapText="1"/>
    </xf>
    <xf numFmtId="0" fontId="21" fillId="0" borderId="0" xfId="0" applyFont="1" applyAlignment="1">
      <alignment horizontal="right" wrapText="1"/>
    </xf>
    <xf numFmtId="0" fontId="17" fillId="0" borderId="0" xfId="0" applyFont="1"/>
    <xf numFmtId="0" fontId="23" fillId="0" borderId="0" xfId="0" applyFont="1" applyAlignment="1">
      <alignment horizontal="right"/>
    </xf>
    <xf numFmtId="0" fontId="24" fillId="0" borderId="1" xfId="0" applyFont="1" applyBorder="1" applyAlignment="1">
      <alignment horizontal="center"/>
    </xf>
    <xf numFmtId="178" fontId="24" fillId="2" borderId="1" xfId="0" applyNumberFormat="1" applyFont="1" applyFill="1" applyBorder="1" applyAlignment="1">
      <alignment horizontal="left" indent="2"/>
    </xf>
    <xf numFmtId="178" fontId="24" fillId="0" borderId="1" xfId="0" applyNumberFormat="1" applyFont="1" applyBorder="1" applyAlignment="1">
      <alignment horizontal="left" indent="2"/>
    </xf>
    <xf numFmtId="178" fontId="0" fillId="0" borderId="0" xfId="0" applyNumberFormat="1"/>
    <xf numFmtId="0" fontId="24" fillId="0" borderId="1" xfId="0" applyFont="1" applyBorder="1" applyAlignment="1">
      <alignment horizontal="left" indent="1"/>
    </xf>
    <xf numFmtId="0" fontId="24" fillId="0" borderId="1" xfId="0" applyFont="1" applyBorder="1" applyAlignment="1">
      <alignment horizontal="left" indent="2"/>
    </xf>
    <xf numFmtId="0" fontId="17" fillId="0" borderId="0" xfId="0" applyFont="1" applyAlignment="1">
      <alignment horizontal="justify"/>
    </xf>
    <xf numFmtId="177" fontId="10" fillId="3" borderId="1" xfId="0" applyNumberFormat="1" applyFont="1" applyFill="1" applyBorder="1" applyAlignment="1">
      <alignment horizontal="center" vertical="center" shrinkToFit="1"/>
    </xf>
    <xf numFmtId="0" fontId="25" fillId="0" borderId="0" xfId="0" applyFont="1"/>
    <xf numFmtId="0" fontId="28" fillId="0" borderId="0" xfId="0" applyFont="1"/>
    <xf numFmtId="0" fontId="29" fillId="0" borderId="0" xfId="0" applyFont="1" applyAlignment="1">
      <alignment horizontal="right"/>
    </xf>
    <xf numFmtId="0" fontId="0" fillId="0" borderId="0" xfId="0" applyAlignment="1">
      <alignment horizontal="left"/>
    </xf>
    <xf numFmtId="0" fontId="0" fillId="0" borderId="0" xfId="0" applyAlignment="1">
      <alignment vertical="center"/>
    </xf>
    <xf numFmtId="0" fontId="0" fillId="0" borderId="0" xfId="0" applyFont="1" applyAlignment="1">
      <alignment vertical="center"/>
    </xf>
    <xf numFmtId="179" fontId="56" fillId="2" borderId="0" xfId="24" applyNumberFormat="1" applyFill="1" applyAlignment="1">
      <alignment vertical="center"/>
    </xf>
    <xf numFmtId="179" fontId="56" fillId="2" borderId="0" xfId="24" applyNumberFormat="1" applyFill="1" applyAlignment="1">
      <alignment horizontal="right" vertical="center"/>
    </xf>
    <xf numFmtId="0" fontId="0" fillId="0" borderId="0" xfId="0" applyAlignment="1">
      <alignment horizontal="left" vertical="center"/>
    </xf>
    <xf numFmtId="179" fontId="38" fillId="2" borderId="2" xfId="26" applyNumberFormat="1" applyFont="1" applyFill="1" applyBorder="1" applyAlignment="1" applyProtection="1">
      <alignment horizontal="left" vertical="center"/>
    </xf>
    <xf numFmtId="179" fontId="39" fillId="2" borderId="2" xfId="26" applyNumberFormat="1" applyFont="1" applyFill="1" applyBorder="1" applyAlignment="1" applyProtection="1">
      <alignment horizontal="center" vertical="center"/>
    </xf>
    <xf numFmtId="179" fontId="39" fillId="2" borderId="2" xfId="26" applyNumberFormat="1" applyFont="1" applyFill="1" applyBorder="1" applyAlignment="1" applyProtection="1">
      <alignment horizontal="right" vertical="center"/>
    </xf>
    <xf numFmtId="0" fontId="56" fillId="0" borderId="0" xfId="25"/>
    <xf numFmtId="179" fontId="41" fillId="2" borderId="2" xfId="25" applyNumberFormat="1" applyFont="1" applyFill="1" applyBorder="1" applyAlignment="1" applyProtection="1">
      <alignment horizontal="center" vertical="center"/>
    </xf>
    <xf numFmtId="179" fontId="39" fillId="2" borderId="2" xfId="25" applyNumberFormat="1" applyFont="1" applyFill="1" applyBorder="1" applyAlignment="1" applyProtection="1">
      <alignment horizontal="right" vertical="center"/>
    </xf>
    <xf numFmtId="179" fontId="40" fillId="2" borderId="1" xfId="25" applyNumberFormat="1" applyFont="1" applyFill="1" applyBorder="1" applyAlignment="1" applyProtection="1">
      <alignment horizontal="center" vertical="center"/>
    </xf>
    <xf numFmtId="49" fontId="36" fillId="2" borderId="1" xfId="25" applyNumberFormat="1" applyFont="1" applyFill="1" applyBorder="1" applyAlignment="1">
      <alignment horizontal="center" vertical="center"/>
    </xf>
    <xf numFmtId="179" fontId="36" fillId="3" borderId="1" xfId="0" applyNumberFormat="1" applyFont="1" applyFill="1" applyBorder="1" applyAlignment="1" applyProtection="1">
      <alignment horizontal="left" vertical="center"/>
    </xf>
    <xf numFmtId="0" fontId="36" fillId="2" borderId="1" xfId="25" applyFont="1" applyFill="1" applyBorder="1" applyAlignment="1">
      <alignment horizontal="center"/>
    </xf>
    <xf numFmtId="179" fontId="33" fillId="2" borderId="1" xfId="25" applyNumberFormat="1" applyFont="1" applyFill="1" applyBorder="1" applyAlignment="1">
      <alignment horizontal="center" vertical="center"/>
    </xf>
    <xf numFmtId="0" fontId="2" fillId="2" borderId="0" xfId="25" applyFont="1" applyFill="1"/>
    <xf numFmtId="0" fontId="0" fillId="0" borderId="2" xfId="0" applyFont="1" applyFill="1" applyBorder="1" applyAlignment="1">
      <alignment horizontal="center" vertical="center"/>
    </xf>
    <xf numFmtId="0" fontId="43" fillId="0" borderId="0" xfId="0" applyFont="1" applyFill="1" applyAlignment="1">
      <alignment vertical="center" wrapText="1"/>
    </xf>
    <xf numFmtId="0" fontId="9" fillId="0" borderId="1" xfId="0" applyFont="1" applyFill="1" applyBorder="1" applyAlignment="1">
      <alignment vertical="center" shrinkToFit="1"/>
    </xf>
    <xf numFmtId="0" fontId="10" fillId="2" borderId="1" xfId="0" applyFont="1" applyFill="1" applyBorder="1" applyAlignment="1">
      <alignment vertical="center" shrinkToFit="1"/>
    </xf>
    <xf numFmtId="177" fontId="10" fillId="2" borderId="1" xfId="0" applyNumberFormat="1" applyFont="1" applyFill="1" applyBorder="1" applyAlignment="1">
      <alignment horizontal="center" vertical="center" shrinkToFit="1"/>
    </xf>
    <xf numFmtId="0" fontId="9" fillId="2" borderId="1" xfId="0" applyFont="1" applyFill="1" applyBorder="1" applyAlignment="1">
      <alignment vertical="center" shrinkToFit="1"/>
    </xf>
    <xf numFmtId="0" fontId="10" fillId="0" borderId="1" xfId="0" applyFont="1" applyBorder="1" applyAlignment="1">
      <alignment horizontal="left"/>
    </xf>
    <xf numFmtId="0" fontId="10" fillId="0" borderId="1" xfId="0" applyFont="1" applyBorder="1"/>
    <xf numFmtId="0" fontId="28" fillId="0" borderId="0" xfId="0" applyFont="1" applyAlignment="1">
      <alignment horizontal="right"/>
    </xf>
    <xf numFmtId="0" fontId="10" fillId="0" borderId="3" xfId="0" applyNumberFormat="1" applyFont="1" applyFill="1" applyBorder="1" applyAlignment="1" applyProtection="1">
      <alignment horizontal="left" vertical="center"/>
    </xf>
    <xf numFmtId="0" fontId="26" fillId="0" borderId="0" xfId="0" applyFont="1" applyAlignment="1">
      <alignment horizontal="right" wrapText="1"/>
    </xf>
    <xf numFmtId="0" fontId="30" fillId="0" borderId="1" xfId="0" applyFont="1" applyBorder="1" applyAlignment="1">
      <alignment horizontal="center" wrapText="1"/>
    </xf>
    <xf numFmtId="0" fontId="45" fillId="0" borderId="1" xfId="0" applyFont="1" applyBorder="1" applyAlignment="1">
      <alignment horizontal="left" wrapText="1"/>
    </xf>
    <xf numFmtId="177" fontId="45" fillId="0" borderId="1" xfId="0" applyNumberFormat="1" applyFont="1" applyBorder="1" applyAlignment="1">
      <alignment horizontal="center" wrapText="1"/>
    </xf>
    <xf numFmtId="179" fontId="46" fillId="2" borderId="0" xfId="25" applyNumberFormat="1" applyFont="1" applyFill="1" applyBorder="1" applyAlignment="1" applyProtection="1">
      <alignment vertical="center"/>
    </xf>
    <xf numFmtId="176" fontId="42" fillId="0" borderId="0" xfId="0" applyNumberFormat="1" applyFont="1" applyFill="1" applyAlignment="1">
      <alignment vertical="center"/>
    </xf>
    <xf numFmtId="3" fontId="0" fillId="0" borderId="0" xfId="0" applyNumberFormat="1"/>
    <xf numFmtId="177" fontId="10" fillId="0" borderId="0" xfId="0" applyNumberFormat="1" applyFont="1" applyFill="1" applyBorder="1" applyAlignment="1">
      <alignment horizontal="center" vertical="center" shrinkToFit="1"/>
    </xf>
    <xf numFmtId="0" fontId="48" fillId="0" borderId="0" xfId="0" applyFont="1" applyAlignment="1">
      <alignment horizontal="center" vertical="center"/>
    </xf>
    <xf numFmtId="0" fontId="49" fillId="0" borderId="0" xfId="0" applyFont="1" applyAlignment="1">
      <alignment horizontal="center" vertical="center"/>
    </xf>
    <xf numFmtId="0" fontId="51" fillId="0" borderId="0" xfId="24" applyFont="1" applyBorder="1" applyAlignment="1">
      <alignment horizontal="center" vertical="center"/>
    </xf>
    <xf numFmtId="0" fontId="51" fillId="0" borderId="0" xfId="27" applyFont="1" applyBorder="1" applyAlignment="1">
      <alignment horizontal="left" vertical="center"/>
    </xf>
    <xf numFmtId="0" fontId="51" fillId="0" borderId="0" xfId="0" applyFont="1"/>
    <xf numFmtId="0" fontId="61" fillId="0" borderId="1" xfId="0" applyFont="1" applyFill="1" applyBorder="1" applyAlignment="1">
      <alignment horizontal="center" vertical="center" shrinkToFit="1"/>
    </xf>
    <xf numFmtId="0" fontId="5" fillId="0" borderId="0" xfId="0" applyFont="1" applyFill="1" applyBorder="1" applyAlignment="1">
      <alignment vertical="center"/>
    </xf>
    <xf numFmtId="0" fontId="2" fillId="0" borderId="0" xfId="0" applyFont="1" applyFill="1" applyBorder="1" applyAlignment="1">
      <alignment horizontal="center" vertical="center" wrapText="1"/>
    </xf>
    <xf numFmtId="0" fontId="5" fillId="2" borderId="0" xfId="0" applyFont="1" applyFill="1" applyBorder="1" applyAlignment="1">
      <alignment vertical="center"/>
    </xf>
    <xf numFmtId="0" fontId="0" fillId="0" borderId="0" xfId="0" applyBorder="1"/>
    <xf numFmtId="1" fontId="62" fillId="2" borderId="1" xfId="0" applyNumberFormat="1" applyFont="1" applyFill="1" applyBorder="1" applyAlignment="1">
      <alignment vertical="center" shrinkToFit="1"/>
    </xf>
    <xf numFmtId="177" fontId="62" fillId="0" borderId="1" xfId="0" applyNumberFormat="1" applyFont="1" applyFill="1" applyBorder="1" applyAlignment="1">
      <alignment horizontal="center" vertical="center" shrinkToFit="1"/>
    </xf>
    <xf numFmtId="178" fontId="47" fillId="0" borderId="1" xfId="24" applyNumberFormat="1" applyFont="1" applyFill="1" applyBorder="1" applyAlignment="1">
      <alignment horizontal="right" vertical="center"/>
    </xf>
    <xf numFmtId="178" fontId="64" fillId="0" borderId="1" xfId="24" applyNumberFormat="1" applyFont="1" applyFill="1" applyBorder="1" applyAlignment="1">
      <alignment horizontal="right" vertical="center"/>
    </xf>
    <xf numFmtId="0" fontId="65" fillId="0" borderId="1" xfId="0" applyFont="1" applyBorder="1" applyAlignment="1">
      <alignment horizontal="left" wrapText="1"/>
    </xf>
    <xf numFmtId="177" fontId="65" fillId="0" borderId="1" xfId="0" applyNumberFormat="1" applyFont="1" applyBorder="1" applyAlignment="1">
      <alignment horizontal="center" wrapText="1"/>
    </xf>
    <xf numFmtId="3" fontId="65" fillId="0" borderId="1" xfId="0" applyNumberFormat="1" applyFont="1" applyBorder="1" applyAlignment="1">
      <alignment horizontal="center" wrapText="1"/>
    </xf>
    <xf numFmtId="0" fontId="62" fillId="0" borderId="1" xfId="0" applyNumberFormat="1" applyFont="1" applyFill="1" applyBorder="1" applyAlignment="1" applyProtection="1">
      <alignment horizontal="left" vertical="center"/>
    </xf>
    <xf numFmtId="0" fontId="61" fillId="0" borderId="1" xfId="0" applyNumberFormat="1" applyFont="1" applyFill="1" applyBorder="1" applyAlignment="1" applyProtection="1">
      <alignment horizontal="left" vertical="center"/>
    </xf>
    <xf numFmtId="0" fontId="61" fillId="3" borderId="1" xfId="0" applyNumberFormat="1" applyFont="1" applyFill="1" applyBorder="1" applyAlignment="1" applyProtection="1">
      <alignment horizontal="center" vertical="center"/>
    </xf>
    <xf numFmtId="3" fontId="62" fillId="2" borderId="1" xfId="0" applyNumberFormat="1" applyFont="1" applyFill="1" applyBorder="1" applyAlignment="1" applyProtection="1">
      <alignment horizontal="center" vertical="center"/>
    </xf>
    <xf numFmtId="0" fontId="62" fillId="3" borderId="1" xfId="0" applyNumberFormat="1" applyFont="1" applyFill="1" applyBorder="1" applyAlignment="1" applyProtection="1">
      <alignment horizontal="center" vertical="center"/>
    </xf>
    <xf numFmtId="3" fontId="62" fillId="0" borderId="1" xfId="0" applyNumberFormat="1" applyFont="1" applyFill="1" applyBorder="1" applyAlignment="1" applyProtection="1">
      <alignment horizontal="center" vertical="center"/>
    </xf>
    <xf numFmtId="0" fontId="56" fillId="0" borderId="1" xfId="0" applyFont="1" applyBorder="1" applyAlignment="1">
      <alignment horizontal="center"/>
    </xf>
    <xf numFmtId="49" fontId="36" fillId="2" borderId="4" xfId="25" applyNumberFormat="1" applyFont="1" applyFill="1" applyBorder="1" applyAlignment="1">
      <alignment horizontal="center" vertical="center"/>
    </xf>
    <xf numFmtId="179" fontId="36" fillId="3" borderId="4" xfId="0" applyNumberFormat="1" applyFont="1" applyFill="1" applyBorder="1" applyAlignment="1" applyProtection="1">
      <alignment horizontal="left" vertical="center"/>
    </xf>
    <xf numFmtId="179" fontId="67" fillId="3" borderId="4" xfId="0" applyNumberFormat="1" applyFont="1" applyFill="1" applyBorder="1" applyAlignment="1" applyProtection="1">
      <alignment horizontal="left" vertical="center"/>
    </xf>
    <xf numFmtId="0" fontId="32" fillId="2" borderId="4" xfId="26" applyNumberFormat="1" applyFont="1" applyFill="1" applyBorder="1" applyAlignment="1" applyProtection="1">
      <alignment horizontal="left" vertical="center"/>
    </xf>
    <xf numFmtId="179" fontId="32" fillId="2" borderId="4" xfId="26" applyNumberFormat="1" applyFont="1" applyFill="1" applyBorder="1" applyAlignment="1" applyProtection="1">
      <alignment horizontal="center" vertical="center"/>
    </xf>
    <xf numFmtId="0" fontId="28" fillId="0" borderId="4" xfId="0" applyNumberFormat="1" applyFont="1" applyFill="1" applyBorder="1" applyAlignment="1" applyProtection="1">
      <alignment horizontal="left" vertical="center"/>
    </xf>
    <xf numFmtId="0" fontId="69" fillId="0" borderId="4" xfId="0" applyNumberFormat="1" applyFont="1" applyFill="1" applyBorder="1" applyAlignment="1" applyProtection="1">
      <alignment horizontal="left" vertical="center"/>
    </xf>
    <xf numFmtId="178" fontId="35" fillId="0" borderId="4" xfId="0" applyNumberFormat="1" applyFont="1" applyFill="1" applyBorder="1" applyAlignment="1">
      <alignment vertical="center"/>
    </xf>
    <xf numFmtId="178" fontId="34" fillId="0" borderId="4" xfId="0" applyNumberFormat="1" applyFont="1" applyFill="1" applyBorder="1" applyAlignment="1">
      <alignment vertical="center"/>
    </xf>
    <xf numFmtId="0" fontId="0" fillId="0" borderId="0" xfId="0" applyAlignment="1">
      <alignment horizontal="right" vertical="center"/>
    </xf>
    <xf numFmtId="179" fontId="36" fillId="3" borderId="4" xfId="0" applyNumberFormat="1" applyFont="1" applyFill="1" applyBorder="1" applyAlignment="1" applyProtection="1">
      <alignment horizontal="right" vertical="center"/>
    </xf>
    <xf numFmtId="179" fontId="2" fillId="2" borderId="4" xfId="25" applyNumberFormat="1" applyFont="1" applyFill="1" applyBorder="1" applyAlignment="1">
      <alignment horizontal="right"/>
    </xf>
    <xf numFmtId="179" fontId="33" fillId="2" borderId="4" xfId="24" applyNumberFormat="1" applyFont="1" applyFill="1" applyBorder="1" applyAlignment="1">
      <alignment horizontal="center" vertical="center"/>
    </xf>
    <xf numFmtId="0" fontId="34" fillId="0" borderId="4" xfId="0" applyFont="1" applyBorder="1" applyAlignment="1">
      <alignment horizontal="left" vertical="center"/>
    </xf>
    <xf numFmtId="179" fontId="33" fillId="2" borderId="4" xfId="24" applyNumberFormat="1" applyFont="1" applyFill="1" applyBorder="1" applyAlignment="1">
      <alignment vertical="center"/>
    </xf>
    <xf numFmtId="43" fontId="33" fillId="2" borderId="4" xfId="33" applyFont="1" applyFill="1" applyBorder="1" applyAlignment="1" applyProtection="1">
      <alignment vertical="center"/>
    </xf>
    <xf numFmtId="0" fontId="35" fillId="0" borderId="4" xfId="0" applyFont="1" applyBorder="1" applyAlignment="1">
      <alignment horizontal="left" vertical="center"/>
    </xf>
    <xf numFmtId="179" fontId="36" fillId="2" borderId="4" xfId="24" applyNumberFormat="1" applyFont="1" applyFill="1" applyBorder="1" applyAlignment="1">
      <alignment vertical="center"/>
    </xf>
    <xf numFmtId="0" fontId="71" fillId="0" borderId="1" xfId="0" applyFont="1" applyBorder="1" applyAlignment="1">
      <alignment horizontal="center" wrapText="1"/>
    </xf>
    <xf numFmtId="0" fontId="71" fillId="0" borderId="1" xfId="0" applyFont="1" applyBorder="1" applyAlignment="1">
      <alignment horizontal="left" wrapText="1"/>
    </xf>
    <xf numFmtId="177" fontId="71" fillId="0" borderId="1" xfId="0" applyNumberFormat="1" applyFont="1" applyBorder="1" applyAlignment="1">
      <alignment horizontal="center" wrapText="1"/>
    </xf>
    <xf numFmtId="0" fontId="70" fillId="0" borderId="1" xfId="0" applyFont="1" applyBorder="1" applyAlignment="1">
      <alignment horizontal="left" wrapText="1"/>
    </xf>
    <xf numFmtId="177" fontId="70" fillId="0" borderId="1" xfId="0" applyNumberFormat="1" applyFont="1" applyBorder="1" applyAlignment="1">
      <alignment horizontal="center" wrapText="1"/>
    </xf>
    <xf numFmtId="3" fontId="70" fillId="0" borderId="1" xfId="0" applyNumberFormat="1" applyFont="1" applyBorder="1" applyAlignment="1">
      <alignment horizontal="center" wrapText="1"/>
    </xf>
    <xf numFmtId="0" fontId="72" fillId="0" borderId="1" xfId="0" applyNumberFormat="1" applyFont="1" applyFill="1" applyBorder="1" applyAlignment="1" applyProtection="1">
      <alignment horizontal="left" vertical="center"/>
    </xf>
    <xf numFmtId="0" fontId="73" fillId="0" borderId="3" xfId="0" applyNumberFormat="1" applyFont="1" applyFill="1" applyBorder="1" applyAlignment="1" applyProtection="1">
      <alignment horizontal="left" vertical="center"/>
    </xf>
    <xf numFmtId="3" fontId="73" fillId="0" borderId="1" xfId="0" applyNumberFormat="1" applyFont="1" applyFill="1" applyBorder="1" applyAlignment="1" applyProtection="1">
      <alignment horizontal="center" vertical="center"/>
    </xf>
    <xf numFmtId="3" fontId="72" fillId="0" borderId="1" xfId="0" applyNumberFormat="1" applyFont="1" applyFill="1" applyBorder="1" applyAlignment="1" applyProtection="1">
      <alignment horizontal="center" vertical="center"/>
    </xf>
    <xf numFmtId="0" fontId="72" fillId="0" borderId="3" xfId="0" applyNumberFormat="1" applyFont="1" applyFill="1" applyBorder="1" applyAlignment="1" applyProtection="1">
      <alignment horizontal="left" vertical="center"/>
    </xf>
    <xf numFmtId="3" fontId="72" fillId="2" borderId="1" xfId="0" applyNumberFormat="1" applyFont="1" applyFill="1" applyBorder="1" applyAlignment="1" applyProtection="1">
      <alignment horizontal="center" vertical="center"/>
    </xf>
    <xf numFmtId="0" fontId="74" fillId="0" borderId="1" xfId="0" applyFont="1" applyBorder="1" applyAlignment="1">
      <alignment horizontal="left"/>
    </xf>
    <xf numFmtId="0" fontId="56" fillId="0" borderId="0" xfId="0" applyFont="1" applyFill="1"/>
    <xf numFmtId="178" fontId="24" fillId="0" borderId="1" xfId="0" applyNumberFormat="1" applyFont="1" applyFill="1" applyBorder="1" applyAlignment="1">
      <alignment horizontal="left" indent="2"/>
    </xf>
    <xf numFmtId="10" fontId="0" fillId="0" borderId="0" xfId="34" applyNumberFormat="1" applyFont="1" applyAlignment="1"/>
    <xf numFmtId="0" fontId="73" fillId="0" borderId="1" xfId="0" applyFont="1" applyFill="1" applyBorder="1" applyAlignment="1">
      <alignment horizontal="center" vertical="center" shrinkToFit="1"/>
    </xf>
    <xf numFmtId="0" fontId="56" fillId="0" borderId="4" xfId="0" applyFont="1" applyBorder="1"/>
    <xf numFmtId="0" fontId="1" fillId="0" borderId="0" xfId="0" applyFont="1" applyAlignment="1"/>
    <xf numFmtId="0" fontId="69" fillId="0" borderId="4" xfId="0" applyNumberFormat="1" applyFont="1" applyFill="1" applyBorder="1" applyAlignment="1" applyProtection="1">
      <alignment horizontal="left" vertical="center"/>
    </xf>
    <xf numFmtId="0" fontId="56" fillId="0" borderId="4" xfId="0" applyFont="1" applyFill="1" applyBorder="1"/>
    <xf numFmtId="0" fontId="56" fillId="0" borderId="0" xfId="0" applyFont="1" applyAlignment="1">
      <alignment horizontal="right"/>
    </xf>
    <xf numFmtId="177" fontId="0" fillId="0" borderId="0" xfId="0" applyNumberFormat="1"/>
    <xf numFmtId="10" fontId="42" fillId="0" borderId="0" xfId="0" applyNumberFormat="1" applyFont="1" applyFill="1" applyAlignment="1">
      <alignment vertical="center"/>
    </xf>
    <xf numFmtId="178" fontId="0" fillId="0" borderId="0" xfId="0" applyNumberFormat="1" applyAlignment="1">
      <alignment vertical="center"/>
    </xf>
    <xf numFmtId="0" fontId="69" fillId="0" borderId="5" xfId="0" applyNumberFormat="1" applyFont="1" applyFill="1" applyBorder="1" applyAlignment="1" applyProtection="1">
      <alignment horizontal="center" vertical="center"/>
    </xf>
    <xf numFmtId="0" fontId="69" fillId="0" borderId="6" xfId="0" applyNumberFormat="1" applyFont="1" applyFill="1" applyBorder="1" applyAlignment="1" applyProtection="1">
      <alignment horizontal="center" vertical="center"/>
    </xf>
    <xf numFmtId="178" fontId="0" fillId="0" borderId="4" xfId="0" applyNumberFormat="1" applyBorder="1"/>
    <xf numFmtId="0" fontId="0" fillId="0" borderId="4" xfId="0" applyBorder="1" applyAlignment="1">
      <alignment vertical="center"/>
    </xf>
    <xf numFmtId="43" fontId="24" fillId="2" borderId="4" xfId="33" applyFont="1" applyFill="1" applyBorder="1" applyAlignment="1" applyProtection="1">
      <alignment horizontal="right" vertical="center" shrinkToFit="1"/>
    </xf>
    <xf numFmtId="43" fontId="24" fillId="3" borderId="4" xfId="33" applyFont="1" applyFill="1" applyBorder="1" applyAlignment="1" applyProtection="1">
      <alignment horizontal="right" vertical="center" shrinkToFit="1"/>
    </xf>
    <xf numFmtId="43" fontId="36" fillId="2" borderId="4" xfId="33" applyFont="1" applyFill="1" applyBorder="1" applyAlignment="1" applyProtection="1">
      <alignment vertical="center"/>
    </xf>
    <xf numFmtId="179" fontId="33" fillId="2" borderId="4" xfId="24" applyNumberFormat="1" applyFont="1" applyFill="1" applyBorder="1" applyAlignment="1">
      <alignment horizontal="center"/>
    </xf>
    <xf numFmtId="43" fontId="33" fillId="2" borderId="4" xfId="33" applyFont="1" applyFill="1" applyBorder="1" applyAlignment="1" applyProtection="1"/>
    <xf numFmtId="0" fontId="27" fillId="3" borderId="4" xfId="0" applyFont="1" applyFill="1" applyBorder="1" applyAlignment="1">
      <alignment horizontal="left" vertical="center" shrinkToFit="1"/>
    </xf>
    <xf numFmtId="177" fontId="27" fillId="3" borderId="4" xfId="0" applyNumberFormat="1" applyFont="1" applyFill="1" applyBorder="1" applyAlignment="1">
      <alignment horizontal="center" vertical="center" shrinkToFit="1"/>
    </xf>
    <xf numFmtId="0" fontId="25" fillId="0" borderId="4" xfId="0" applyFont="1" applyBorder="1" applyAlignment="1">
      <alignment horizontal="center" vertical="center"/>
    </xf>
    <xf numFmtId="0" fontId="26" fillId="0" borderId="4" xfId="0" applyFont="1" applyBorder="1" applyAlignment="1">
      <alignment horizontal="center" vertical="center"/>
    </xf>
    <xf numFmtId="0" fontId="27" fillId="3" borderId="4" xfId="0" applyFont="1" applyFill="1" applyBorder="1" applyAlignment="1">
      <alignment horizontal="center" vertical="center" shrinkToFit="1"/>
    </xf>
    <xf numFmtId="0" fontId="27" fillId="0" borderId="4" xfId="0" applyFont="1" applyFill="1" applyBorder="1" applyAlignment="1">
      <alignment horizontal="left" vertical="center" shrinkToFit="1"/>
    </xf>
    <xf numFmtId="177" fontId="27" fillId="0" borderId="4" xfId="0" applyNumberFormat="1"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10" fillId="0" borderId="4" xfId="0" applyFont="1" applyFill="1" applyBorder="1" applyAlignment="1">
      <alignment vertical="center" shrinkToFit="1"/>
    </xf>
    <xf numFmtId="177" fontId="10" fillId="0" borderId="4" xfId="0" applyNumberFormat="1"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56" fillId="0" borderId="0" xfId="0" applyFont="1"/>
    <xf numFmtId="0" fontId="0" fillId="0" borderId="0" xfId="0" applyBorder="1" applyAlignment="1">
      <alignment horizontal="left"/>
    </xf>
    <xf numFmtId="0" fontId="0" fillId="0" borderId="0" xfId="28" applyFont="1" applyFill="1" applyBorder="1" applyAlignment="1">
      <alignment horizontal="left" vertical="center"/>
    </xf>
    <xf numFmtId="0" fontId="13" fillId="0" borderId="4" xfId="0" applyFont="1" applyBorder="1" applyAlignment="1">
      <alignment horizontal="center"/>
    </xf>
    <xf numFmtId="0" fontId="2" fillId="0" borderId="4" xfId="0" applyFont="1" applyBorder="1" applyAlignment="1">
      <alignment horizontal="center"/>
    </xf>
    <xf numFmtId="0" fontId="56" fillId="0" borderId="4" xfId="28" applyBorder="1" applyAlignment="1">
      <alignment horizontal="center" vertical="center"/>
    </xf>
    <xf numFmtId="0" fontId="30" fillId="0" borderId="4" xfId="0" applyFont="1" applyBorder="1" applyAlignment="1">
      <alignment horizontal="center"/>
    </xf>
    <xf numFmtId="177" fontId="31" fillId="0" borderId="4" xfId="0" applyNumberFormat="1" applyFont="1" applyFill="1" applyBorder="1" applyAlignment="1">
      <alignment horizontal="center" vertical="center"/>
    </xf>
    <xf numFmtId="0" fontId="10" fillId="0" borderId="4" xfId="0" applyFont="1" applyBorder="1" applyAlignment="1">
      <alignment horizontal="center"/>
    </xf>
    <xf numFmtId="0" fontId="0" fillId="0" borderId="4" xfId="0" applyBorder="1" applyAlignment="1">
      <alignment horizontal="center"/>
    </xf>
    <xf numFmtId="0" fontId="56" fillId="0" borderId="0" xfId="0" applyFont="1" applyAlignment="1">
      <alignment vertical="center"/>
    </xf>
    <xf numFmtId="0" fontId="56" fillId="0" borderId="0" xfId="0" applyFont="1" applyAlignment="1">
      <alignment horizontal="left"/>
    </xf>
    <xf numFmtId="0" fontId="56" fillId="0" borderId="4" xfId="0" applyFont="1" applyBorder="1" applyAlignment="1">
      <alignment horizontal="center"/>
    </xf>
    <xf numFmtId="177" fontId="10" fillId="0" borderId="7" xfId="0" applyNumberFormat="1" applyFont="1" applyFill="1" applyBorder="1" applyAlignment="1">
      <alignment horizontal="center" vertical="center" shrinkToFit="1"/>
    </xf>
    <xf numFmtId="0" fontId="0" fillId="0" borderId="1" xfId="0" applyBorder="1" applyAlignment="1">
      <alignment horizontal="center"/>
    </xf>
    <xf numFmtId="0" fontId="48" fillId="0" borderId="0" xfId="0" applyFont="1" applyAlignment="1">
      <alignment horizontal="center" vertical="center"/>
    </xf>
    <xf numFmtId="0" fontId="50" fillId="0" borderId="0" xfId="0" applyFont="1" applyAlignment="1">
      <alignment horizontal="left" vertical="center"/>
    </xf>
    <xf numFmtId="0" fontId="60" fillId="0" borderId="0" xfId="0" applyFont="1" applyFill="1" applyAlignment="1">
      <alignment horizontal="center" vertical="center"/>
    </xf>
    <xf numFmtId="0" fontId="8" fillId="0" borderId="0" xfId="0" applyFont="1" applyFill="1" applyAlignment="1">
      <alignment horizontal="center" vertical="center"/>
    </xf>
    <xf numFmtId="179" fontId="46" fillId="2" borderId="0" xfId="25" applyNumberFormat="1" applyFont="1" applyFill="1" applyBorder="1" applyAlignment="1" applyProtection="1">
      <alignment horizontal="center" vertical="center"/>
    </xf>
    <xf numFmtId="0" fontId="19" fillId="0" borderId="0" xfId="0" applyFont="1" applyAlignment="1">
      <alignment horizontal="center"/>
    </xf>
    <xf numFmtId="0" fontId="44" fillId="0" borderId="0" xfId="0" applyFont="1" applyAlignment="1">
      <alignment horizontal="center"/>
    </xf>
    <xf numFmtId="0" fontId="1" fillId="0" borderId="0" xfId="0" applyFont="1" applyAlignment="1">
      <alignment horizontal="center"/>
    </xf>
    <xf numFmtId="179" fontId="38" fillId="2" borderId="0" xfId="25" applyNumberFormat="1" applyFont="1" applyFill="1" applyBorder="1" applyAlignment="1" applyProtection="1">
      <alignment horizontal="center" vertical="center"/>
    </xf>
    <xf numFmtId="0" fontId="56" fillId="0" borderId="4" xfId="25" applyBorder="1" applyAlignment="1">
      <alignment horizontal="center"/>
    </xf>
    <xf numFmtId="179" fontId="37" fillId="2" borderId="0" xfId="26" applyNumberFormat="1" applyFont="1" applyFill="1" applyBorder="1" applyAlignment="1" applyProtection="1">
      <alignment horizontal="center" vertical="center"/>
    </xf>
    <xf numFmtId="179" fontId="68" fillId="2" borderId="0" xfId="24" applyNumberFormat="1" applyFont="1" applyFill="1" applyAlignment="1">
      <alignment horizontal="center" vertical="center"/>
    </xf>
    <xf numFmtId="179" fontId="2" fillId="2" borderId="0" xfId="24" applyNumberFormat="1" applyFont="1" applyFill="1" applyAlignment="1">
      <alignment horizontal="center" vertical="center"/>
    </xf>
    <xf numFmtId="0" fontId="29" fillId="0" borderId="0" xfId="0" applyFont="1" applyAlignment="1">
      <alignment horizontal="center"/>
    </xf>
    <xf numFmtId="0" fontId="0" fillId="0" borderId="0" xfId="28" applyFont="1" applyFill="1" applyBorder="1" applyAlignment="1">
      <alignment horizontal="left" vertical="center" wrapText="1"/>
    </xf>
    <xf numFmtId="0" fontId="1" fillId="0" borderId="0" xfId="0" applyFont="1" applyBorder="1" applyAlignment="1">
      <alignment horizontal="center" vertical="center"/>
    </xf>
    <xf numFmtId="0" fontId="22" fillId="0" borderId="0" xfId="0" applyFont="1" applyAlignment="1">
      <alignment horizontal="center" vertical="center"/>
    </xf>
    <xf numFmtId="0" fontId="23" fillId="0" borderId="0" xfId="0" applyFont="1" applyBorder="1" applyAlignment="1">
      <alignment horizontal="left" wrapText="1"/>
    </xf>
    <xf numFmtId="0" fontId="18" fillId="0" borderId="0" xfId="0" applyFont="1" applyAlignment="1">
      <alignment horizontal="center"/>
    </xf>
    <xf numFmtId="0" fontId="17" fillId="0" borderId="0" xfId="0" applyFont="1" applyAlignment="1">
      <alignment horizontal="left"/>
    </xf>
    <xf numFmtId="0" fontId="15" fillId="0" borderId="0" xfId="0" applyFont="1" applyAlignment="1">
      <alignment horizontal="center"/>
    </xf>
    <xf numFmtId="0" fontId="16" fillId="0" borderId="0" xfId="0" applyFont="1" applyAlignment="1">
      <alignment horizontal="left"/>
    </xf>
    <xf numFmtId="0" fontId="75" fillId="0" borderId="0" xfId="0" applyFont="1" applyAlignment="1">
      <alignment horizontal="center"/>
    </xf>
    <xf numFmtId="0" fontId="11" fillId="0" borderId="0" xfId="0" applyFont="1" applyAlignment="1">
      <alignment horizontal="center"/>
    </xf>
    <xf numFmtId="0" fontId="4" fillId="0" borderId="0" xfId="0" applyFont="1" applyFill="1" applyAlignment="1">
      <alignment horizontal="center" vertical="center"/>
    </xf>
  </cellXfs>
  <cellStyles count="35">
    <cellStyle name="0,0_x000d__x000a_NA_x000d__x000a_" xfId="5"/>
    <cellStyle name="20% - 着色 1" xfId="11"/>
    <cellStyle name="20% - 着色 2" xfId="12"/>
    <cellStyle name="20% - 着色 3" xfId="13"/>
    <cellStyle name="20% - 着色 4" xfId="14"/>
    <cellStyle name="20% - 着色 5" xfId="4"/>
    <cellStyle name="20% - 着色 6" xfId="16"/>
    <cellStyle name="40% - 着色 1" xfId="17"/>
    <cellStyle name="40% - 着色 2" xfId="18"/>
    <cellStyle name="40% - 着色 3" xfId="2"/>
    <cellStyle name="40% - 着色 4" xfId="6"/>
    <cellStyle name="40% - 着色 5" xfId="7"/>
    <cellStyle name="40% - 着色 6" xfId="19"/>
    <cellStyle name="60% - 着色 1" xfId="9"/>
    <cellStyle name="60% - 着色 2" xfId="1"/>
    <cellStyle name="60% - 着色 3" xfId="10"/>
    <cellStyle name="60% - 着色 4" xfId="20"/>
    <cellStyle name="60% - 着色 5" xfId="21"/>
    <cellStyle name="60% - 着色 6" xfId="22"/>
    <cellStyle name="百分比" xfId="34" builtinId="5"/>
    <cellStyle name="差_Sheet1" xfId="23"/>
    <cellStyle name="常规" xfId="0" builtinId="0"/>
    <cellStyle name="常规 2" xfId="24"/>
    <cellStyle name="常规 3" xfId="25"/>
    <cellStyle name="常规 4" xfId="26"/>
    <cellStyle name="常规_2001预算" xfId="27"/>
    <cellStyle name="常规_Sheet1" xfId="28"/>
    <cellStyle name="好_Sheet1" xfId="29"/>
    <cellStyle name="千位分隔" xfId="33" builtinId="3"/>
    <cellStyle name="着色 1" xfId="3"/>
    <cellStyle name="着色 2" xfId="15"/>
    <cellStyle name="着色 3" xfId="30"/>
    <cellStyle name="着色 4" xfId="31"/>
    <cellStyle name="着色 5" xfId="8"/>
    <cellStyle name="着色 6" xfId="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19&#24180;&#39044;&#31639;/2019&#24180;&#39044;&#31639;&#32534;&#21046;&#24213;&#31295;12.26&#26085;&#36164;&#26009;&#25972;&#29702;/12.18&#26085;&#21518;&#26356;&#26032;&#65288;&#23450;&#39069;&#20844;&#29992;&#21387;&#20943;10%25&#65289;/19&#24180;&#39044;&#31639;&#20108;&#19979;&#25968;&#25454;12.1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原始表"/>
      <sheetName val="删国土、规划"/>
      <sheetName val="平衡表"/>
      <sheetName val="综合预算"/>
      <sheetName val="收入测算"/>
      <sheetName val="财力测算"/>
      <sheetName val="培训费"/>
      <sheetName val="三公经费"/>
      <sheetName val="功能科目"/>
      <sheetName val="Sheet1"/>
      <sheetName val="Sheet2"/>
      <sheetName val="经济科目 "/>
      <sheetName val="重点支出"/>
    </sheetNames>
    <sheetDataSet>
      <sheetData sheetId="0"/>
      <sheetData sheetId="1"/>
      <sheetData sheetId="2"/>
      <sheetData sheetId="3">
        <row r="6">
          <cell r="O6">
            <v>3000</v>
          </cell>
        </row>
        <row r="10">
          <cell r="R10">
            <v>2240299</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31"/>
  <sheetViews>
    <sheetView topLeftCell="A4" zoomScaleNormal="100" workbookViewId="0">
      <selection activeCell="J17" sqref="J17"/>
    </sheetView>
  </sheetViews>
  <sheetFormatPr defaultColWidth="9" defaultRowHeight="14.25"/>
  <cols>
    <col min="1" max="1" width="7.625" customWidth="1"/>
  </cols>
  <sheetData>
    <row r="1" spans="1:13">
      <c r="A1" s="48"/>
    </row>
    <row r="2" spans="1:13" ht="26.25" customHeight="1">
      <c r="A2" s="204" t="s">
        <v>215</v>
      </c>
      <c r="B2" s="204"/>
      <c r="C2" s="204"/>
      <c r="D2" s="204"/>
      <c r="E2" s="204"/>
      <c r="F2" s="204"/>
      <c r="G2" s="204"/>
      <c r="H2" s="204"/>
      <c r="I2" s="204"/>
    </row>
    <row r="3" spans="1:13" ht="26.25" customHeight="1">
      <c r="A3" s="102"/>
      <c r="B3" s="102"/>
      <c r="C3" s="102"/>
      <c r="D3" s="102"/>
      <c r="E3" s="102"/>
      <c r="F3" s="102"/>
      <c r="G3" s="102"/>
      <c r="H3" s="102"/>
      <c r="I3" s="102"/>
    </row>
    <row r="4" spans="1:13" ht="20.100000000000001" customHeight="1">
      <c r="A4" s="103"/>
      <c r="B4" s="205" t="s">
        <v>216</v>
      </c>
      <c r="C4" s="205"/>
      <c r="D4" s="205"/>
      <c r="E4" s="205"/>
      <c r="F4" s="205"/>
      <c r="G4" s="205"/>
      <c r="H4" s="205"/>
      <c r="I4" s="205"/>
    </row>
    <row r="5" spans="1:13" ht="20.100000000000001" customHeight="1">
      <c r="A5" s="104">
        <v>1</v>
      </c>
      <c r="B5" s="105" t="s">
        <v>217</v>
      </c>
    </row>
    <row r="6" spans="1:13" ht="20.100000000000001" customHeight="1">
      <c r="A6" s="104">
        <v>2</v>
      </c>
      <c r="B6" s="105" t="s">
        <v>218</v>
      </c>
    </row>
    <row r="7" spans="1:13" ht="20.100000000000001" customHeight="1">
      <c r="A7" s="104">
        <v>3</v>
      </c>
      <c r="B7" s="105" t="s">
        <v>219</v>
      </c>
      <c r="M7" s="48"/>
    </row>
    <row r="8" spans="1:13" ht="20.100000000000001" customHeight="1">
      <c r="A8" s="104">
        <v>4</v>
      </c>
      <c r="B8" s="105" t="s">
        <v>220</v>
      </c>
    </row>
    <row r="9" spans="1:13" ht="20.100000000000001" customHeight="1">
      <c r="A9" s="104">
        <v>5</v>
      </c>
      <c r="B9" s="105" t="s">
        <v>221</v>
      </c>
    </row>
    <row r="10" spans="1:13" ht="20.100000000000001" customHeight="1">
      <c r="A10" s="104">
        <v>6</v>
      </c>
      <c r="B10" s="105" t="s">
        <v>222</v>
      </c>
    </row>
    <row r="11" spans="1:13" ht="20.100000000000001" customHeight="1">
      <c r="A11" s="104">
        <v>7</v>
      </c>
      <c r="B11" s="105" t="s">
        <v>521</v>
      </c>
    </row>
    <row r="12" spans="1:13" ht="20.100000000000001" customHeight="1">
      <c r="A12" s="104">
        <v>8</v>
      </c>
      <c r="B12" s="105" t="s">
        <v>522</v>
      </c>
    </row>
    <row r="13" spans="1:13" ht="20.100000000000001" customHeight="1">
      <c r="A13" s="104">
        <v>9</v>
      </c>
      <c r="B13" s="105" t="s">
        <v>545</v>
      </c>
    </row>
    <row r="14" spans="1:13" ht="20.100000000000001" customHeight="1">
      <c r="A14" s="104">
        <v>10</v>
      </c>
      <c r="B14" s="105" t="s">
        <v>543</v>
      </c>
    </row>
    <row r="15" spans="1:13" ht="20.100000000000001" customHeight="1">
      <c r="A15" s="104">
        <v>11</v>
      </c>
      <c r="B15" s="105" t="s">
        <v>544</v>
      </c>
    </row>
    <row r="16" spans="1:13" ht="20.100000000000001" customHeight="1">
      <c r="A16" s="104">
        <v>12</v>
      </c>
      <c r="B16" s="105" t="s">
        <v>223</v>
      </c>
    </row>
    <row r="17" spans="1:6" ht="20.100000000000001" customHeight="1">
      <c r="A17" s="104">
        <v>13</v>
      </c>
      <c r="B17" s="105" t="s">
        <v>224</v>
      </c>
      <c r="E17" s="104"/>
      <c r="F17" s="105"/>
    </row>
    <row r="18" spans="1:6" ht="20.100000000000001" customHeight="1">
      <c r="A18" s="104">
        <v>14</v>
      </c>
      <c r="B18" s="105" t="s">
        <v>225</v>
      </c>
    </row>
    <row r="19" spans="1:6" ht="20.100000000000001" customHeight="1">
      <c r="A19" s="104">
        <v>15</v>
      </c>
      <c r="B19" s="105" t="s">
        <v>226</v>
      </c>
    </row>
    <row r="20" spans="1:6" ht="20.100000000000001" customHeight="1">
      <c r="A20" s="104">
        <v>16</v>
      </c>
      <c r="B20" s="105" t="s">
        <v>227</v>
      </c>
    </row>
    <row r="21" spans="1:6" ht="20.100000000000001" customHeight="1">
      <c r="A21" s="104">
        <v>17</v>
      </c>
      <c r="B21" s="105" t="s">
        <v>228</v>
      </c>
    </row>
    <row r="22" spans="1:6" ht="20.100000000000001" customHeight="1">
      <c r="A22" s="104">
        <v>18</v>
      </c>
      <c r="B22" s="105" t="s">
        <v>229</v>
      </c>
    </row>
    <row r="23" spans="1:6" ht="20.100000000000001" customHeight="1">
      <c r="A23" s="104">
        <v>19</v>
      </c>
      <c r="B23" s="105" t="s">
        <v>230</v>
      </c>
    </row>
    <row r="24" spans="1:6" ht="20.100000000000001" customHeight="1">
      <c r="A24" s="104">
        <v>20</v>
      </c>
      <c r="B24" s="105" t="s">
        <v>231</v>
      </c>
    </row>
    <row r="25" spans="1:6" ht="20.100000000000001" customHeight="1">
      <c r="A25" s="104">
        <v>21</v>
      </c>
      <c r="B25" s="105" t="s">
        <v>232</v>
      </c>
    </row>
    <row r="26" spans="1:6" ht="20.100000000000001" customHeight="1">
      <c r="A26" s="104">
        <v>22</v>
      </c>
      <c r="B26" s="105" t="s">
        <v>233</v>
      </c>
    </row>
    <row r="27" spans="1:6" ht="20.100000000000001" customHeight="1">
      <c r="A27" s="104">
        <v>23</v>
      </c>
      <c r="B27" s="105" t="s">
        <v>523</v>
      </c>
    </row>
    <row r="28" spans="1:6" ht="20.100000000000001" customHeight="1">
      <c r="A28" s="104">
        <v>24</v>
      </c>
      <c r="B28" s="105" t="s">
        <v>524</v>
      </c>
    </row>
    <row r="29" spans="1:6" ht="20.100000000000001" customHeight="1">
      <c r="A29" s="104">
        <v>25</v>
      </c>
      <c r="B29" s="106" t="s">
        <v>0</v>
      </c>
    </row>
    <row r="30" spans="1:6" ht="20.100000000000001" customHeight="1">
      <c r="A30" s="104">
        <v>26</v>
      </c>
      <c r="B30" s="1" t="s">
        <v>1</v>
      </c>
    </row>
    <row r="31" spans="1:6" ht="20.100000000000001" customHeight="1">
      <c r="A31" s="48"/>
    </row>
  </sheetData>
  <mergeCells count="2">
    <mergeCell ref="A2:I2"/>
    <mergeCell ref="B4:I4"/>
  </mergeCells>
  <phoneticPr fontId="58" type="noConversion"/>
  <pageMargins left="0.75" right="0.75" top="1" bottom="1" header="0.5" footer="0.5"/>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dimension ref="A1:D28"/>
  <sheetViews>
    <sheetView zoomScaleNormal="100" workbookViewId="0">
      <selection activeCell="F19" sqref="F19"/>
    </sheetView>
  </sheetViews>
  <sheetFormatPr defaultColWidth="9" defaultRowHeight="14.25"/>
  <cols>
    <col min="1" max="1" width="25.375" customWidth="1"/>
    <col min="2" max="2" width="22" customWidth="1"/>
    <col min="3" max="3" width="23.5" customWidth="1"/>
  </cols>
  <sheetData>
    <row r="1" spans="1:4">
      <c r="A1" s="1" t="s">
        <v>107</v>
      </c>
    </row>
    <row r="2" spans="1:4" ht="18.75">
      <c r="A2" s="206" t="s">
        <v>256</v>
      </c>
      <c r="B2" s="207"/>
      <c r="C2" s="207"/>
      <c r="D2" s="8"/>
    </row>
    <row r="3" spans="1:4" ht="15.75">
      <c r="A3" s="25"/>
      <c r="B3" s="84"/>
      <c r="C3" s="26" t="s">
        <v>2</v>
      </c>
      <c r="D3" s="8"/>
    </row>
    <row r="4" spans="1:4" ht="20.100000000000001" customHeight="1">
      <c r="A4" s="27" t="s">
        <v>82</v>
      </c>
      <c r="B4" s="107" t="s">
        <v>235</v>
      </c>
      <c r="C4" s="107" t="s">
        <v>236</v>
      </c>
      <c r="D4" s="13"/>
    </row>
    <row r="5" spans="1:4" ht="20.100000000000001" customHeight="1">
      <c r="A5" s="86" t="s">
        <v>5</v>
      </c>
      <c r="B5" s="30">
        <f>SUM(B6:B17)</f>
        <v>138387.414999</v>
      </c>
      <c r="C5" s="30">
        <f>SUM(C6:C17)</f>
        <v>132400</v>
      </c>
      <c r="D5" s="8"/>
    </row>
    <row r="6" spans="1:4" ht="20.100000000000001" customHeight="1">
      <c r="A6" s="31" t="s">
        <v>6</v>
      </c>
      <c r="B6" s="32">
        <v>21336.633612999998</v>
      </c>
      <c r="C6" s="32">
        <v>19850</v>
      </c>
      <c r="D6" s="18"/>
    </row>
    <row r="7" spans="1:4" ht="20.100000000000001" customHeight="1">
      <c r="A7" s="87" t="s">
        <v>7</v>
      </c>
      <c r="B7" s="32">
        <v>21875.151491000001</v>
      </c>
      <c r="C7" s="32">
        <v>20000</v>
      </c>
      <c r="D7" s="18"/>
    </row>
    <row r="8" spans="1:4" ht="20.100000000000001" customHeight="1">
      <c r="A8" s="31" t="s">
        <v>8</v>
      </c>
      <c r="B8" s="32">
        <v>1668.585315</v>
      </c>
      <c r="C8" s="32">
        <v>1700</v>
      </c>
      <c r="D8" s="18"/>
    </row>
    <row r="9" spans="1:4" ht="20.100000000000001" customHeight="1">
      <c r="A9" s="31" t="s">
        <v>9</v>
      </c>
      <c r="B9" s="88">
        <v>2686.1187180000002</v>
      </c>
      <c r="C9" s="88">
        <v>2500</v>
      </c>
      <c r="D9" s="18"/>
    </row>
    <row r="10" spans="1:4" ht="20.100000000000001" customHeight="1">
      <c r="A10" s="31" t="s">
        <v>10</v>
      </c>
      <c r="B10" s="88">
        <v>5292</v>
      </c>
      <c r="C10" s="88">
        <v>5500</v>
      </c>
      <c r="D10" s="18"/>
    </row>
    <row r="11" spans="1:4" ht="20.100000000000001" customHeight="1">
      <c r="A11" s="31" t="s">
        <v>11</v>
      </c>
      <c r="B11" s="32">
        <v>874.81363199999998</v>
      </c>
      <c r="C11" s="32">
        <v>850</v>
      </c>
      <c r="D11" s="18"/>
    </row>
    <row r="12" spans="1:4" ht="20.100000000000001" customHeight="1">
      <c r="A12" s="31" t="s">
        <v>12</v>
      </c>
      <c r="B12" s="32">
        <v>2159.8006370000003</v>
      </c>
      <c r="C12" s="32">
        <v>2300</v>
      </c>
      <c r="D12" s="18"/>
    </row>
    <row r="13" spans="1:4" ht="20.100000000000001" customHeight="1">
      <c r="A13" s="31" t="s">
        <v>13</v>
      </c>
      <c r="B13" s="32">
        <v>9655.553011</v>
      </c>
      <c r="C13" s="32">
        <v>10000</v>
      </c>
      <c r="D13" s="18"/>
    </row>
    <row r="14" spans="1:4" ht="20.100000000000001" customHeight="1">
      <c r="A14" s="31" t="s">
        <v>15</v>
      </c>
      <c r="B14" s="32">
        <v>4805.8064999999997</v>
      </c>
      <c r="C14" s="32">
        <v>4500</v>
      </c>
      <c r="D14" s="18"/>
    </row>
    <row r="15" spans="1:4" ht="20.100000000000001" customHeight="1">
      <c r="A15" s="31" t="s">
        <v>16</v>
      </c>
      <c r="B15" s="32">
        <v>67859.339348000009</v>
      </c>
      <c r="C15" s="32">
        <v>65000</v>
      </c>
      <c r="D15" s="18"/>
    </row>
    <row r="16" spans="1:4" ht="20.100000000000001" customHeight="1">
      <c r="A16" s="112" t="s">
        <v>238</v>
      </c>
      <c r="B16" s="32">
        <v>206.49416299999999</v>
      </c>
      <c r="C16" s="32">
        <v>200</v>
      </c>
      <c r="D16" s="18"/>
    </row>
    <row r="17" spans="1:4" ht="20.100000000000001" customHeight="1">
      <c r="A17" s="112" t="s">
        <v>257</v>
      </c>
      <c r="B17" s="32">
        <v>-32.881428999999997</v>
      </c>
      <c r="C17" s="32">
        <v>0</v>
      </c>
      <c r="D17" s="18"/>
    </row>
    <row r="18" spans="1:4" ht="20.100000000000001" customHeight="1">
      <c r="A18" s="89" t="s">
        <v>17</v>
      </c>
      <c r="B18" s="30">
        <f>SUM(B19:B23)</f>
        <v>55047.620593</v>
      </c>
      <c r="C18" s="30">
        <f>SUM(C19:C23)</f>
        <v>50000</v>
      </c>
      <c r="D18" s="18"/>
    </row>
    <row r="19" spans="1:4" ht="20.100000000000001" customHeight="1">
      <c r="A19" s="31" t="s">
        <v>20</v>
      </c>
      <c r="B19" s="62">
        <v>7388</v>
      </c>
      <c r="C19" s="32">
        <v>6700</v>
      </c>
    </row>
    <row r="20" spans="1:4" ht="20.100000000000001" customHeight="1">
      <c r="A20" s="31" t="s">
        <v>18</v>
      </c>
      <c r="B20" s="62">
        <v>14035.383374999999</v>
      </c>
      <c r="C20" s="32">
        <v>12300</v>
      </c>
    </row>
    <row r="21" spans="1:4" ht="20.100000000000001" customHeight="1">
      <c r="A21" s="31" t="s">
        <v>19</v>
      </c>
      <c r="B21" s="32">
        <v>6947.8835310000004</v>
      </c>
      <c r="C21" s="32">
        <v>6000</v>
      </c>
    </row>
    <row r="22" spans="1:4" ht="20.100000000000001" customHeight="1">
      <c r="A22" s="31" t="s">
        <v>22</v>
      </c>
      <c r="B22" s="32">
        <v>26676.353686999999</v>
      </c>
      <c r="C22" s="32">
        <v>25000</v>
      </c>
    </row>
    <row r="23" spans="1:4" ht="20.100000000000001" customHeight="1">
      <c r="A23" s="31" t="s">
        <v>21</v>
      </c>
      <c r="B23" s="32">
        <v>0</v>
      </c>
      <c r="C23" s="32">
        <v>0</v>
      </c>
    </row>
    <row r="24" spans="1:4" ht="20.100000000000001" customHeight="1">
      <c r="A24" s="28" t="s">
        <v>23</v>
      </c>
      <c r="B24" s="33">
        <f>B5+B18</f>
        <v>193435.035592</v>
      </c>
      <c r="C24" s="33">
        <f>C5+C18</f>
        <v>182400</v>
      </c>
    </row>
    <row r="25" spans="1:4">
      <c r="C25" s="202"/>
    </row>
    <row r="26" spans="1:4">
      <c r="C26" s="166"/>
    </row>
    <row r="28" spans="1:4" ht="15.75">
      <c r="A28" s="23"/>
      <c r="B28" s="24"/>
      <c r="C28" s="24"/>
    </row>
  </sheetData>
  <mergeCells count="1">
    <mergeCell ref="A2:C2"/>
  </mergeCells>
  <phoneticPr fontId="58" type="noConversion"/>
  <printOptions horizontalCentered="1"/>
  <pageMargins left="1.05" right="0.74791666666666701" top="0.98402777777777795" bottom="0.98402777777777795" header="0.51180555555555596" footer="0.51180555555555596"/>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C25"/>
  <sheetViews>
    <sheetView topLeftCell="A13" zoomScaleNormal="100" workbookViewId="0">
      <selection activeCell="C5" sqref="C5:C19"/>
    </sheetView>
  </sheetViews>
  <sheetFormatPr defaultColWidth="9" defaultRowHeight="14.25"/>
  <cols>
    <col min="1" max="1" width="14.5" style="67" customWidth="1"/>
    <col min="2" max="2" width="22.75" style="67" customWidth="1"/>
    <col min="3" max="3" width="23.875" style="135" customWidth="1"/>
    <col min="4" max="16384" width="9" style="67"/>
  </cols>
  <sheetData>
    <row r="1" spans="1:3" ht="25.5" customHeight="1">
      <c r="A1" s="68" t="s">
        <v>108</v>
      </c>
    </row>
    <row r="2" spans="1:3" ht="24.75" customHeight="1">
      <c r="A2" s="212" t="s">
        <v>531</v>
      </c>
      <c r="B2" s="212"/>
      <c r="C2" s="212"/>
    </row>
    <row r="3" spans="1:3" ht="15.75">
      <c r="A3" s="75"/>
      <c r="B3" s="76"/>
      <c r="C3" s="77" t="s">
        <v>2</v>
      </c>
    </row>
    <row r="4" spans="1:3" ht="20.100000000000001" customHeight="1">
      <c r="A4" s="78" t="s">
        <v>24</v>
      </c>
      <c r="B4" s="78" t="s">
        <v>25</v>
      </c>
      <c r="C4" s="78" t="s">
        <v>26</v>
      </c>
    </row>
    <row r="5" spans="1:3" ht="20.100000000000001" customHeight="1">
      <c r="A5" s="126">
        <v>201</v>
      </c>
      <c r="B5" s="127" t="s">
        <v>258</v>
      </c>
      <c r="C5" s="136">
        <v>43550.73</v>
      </c>
    </row>
    <row r="6" spans="1:3" ht="20.100000000000001" customHeight="1">
      <c r="A6" s="126">
        <v>203</v>
      </c>
      <c r="B6" s="127" t="s">
        <v>259</v>
      </c>
      <c r="C6" s="136">
        <v>854.4</v>
      </c>
    </row>
    <row r="7" spans="1:3" ht="20.100000000000001" customHeight="1">
      <c r="A7" s="126">
        <v>204</v>
      </c>
      <c r="B7" s="127" t="s">
        <v>260</v>
      </c>
      <c r="C7" s="136">
        <v>12889.270000000004</v>
      </c>
    </row>
    <row r="8" spans="1:3" ht="20.100000000000001" customHeight="1">
      <c r="A8" s="126">
        <v>205</v>
      </c>
      <c r="B8" s="127" t="s">
        <v>261</v>
      </c>
      <c r="C8" s="136">
        <v>108360.31999999999</v>
      </c>
    </row>
    <row r="9" spans="1:3" ht="20.100000000000001" customHeight="1">
      <c r="A9" s="126">
        <v>206</v>
      </c>
      <c r="B9" s="127" t="s">
        <v>262</v>
      </c>
      <c r="C9" s="136">
        <v>47319.57</v>
      </c>
    </row>
    <row r="10" spans="1:3" ht="20.100000000000001" customHeight="1">
      <c r="A10" s="126">
        <v>207</v>
      </c>
      <c r="B10" s="127" t="s">
        <v>263</v>
      </c>
      <c r="C10" s="136">
        <v>1407.0200000000002</v>
      </c>
    </row>
    <row r="11" spans="1:3" ht="20.100000000000001" customHeight="1">
      <c r="A11" s="126">
        <v>208</v>
      </c>
      <c r="B11" s="127" t="s">
        <v>264</v>
      </c>
      <c r="C11" s="136">
        <v>30050.019999999997</v>
      </c>
    </row>
    <row r="12" spans="1:3" ht="20.100000000000001" customHeight="1">
      <c r="A12" s="126">
        <v>210</v>
      </c>
      <c r="B12" s="127" t="s">
        <v>265</v>
      </c>
      <c r="C12" s="136">
        <v>22346.939999999981</v>
      </c>
    </row>
    <row r="13" spans="1:3" ht="20.100000000000001" customHeight="1">
      <c r="A13" s="126">
        <v>211</v>
      </c>
      <c r="B13" s="127" t="s">
        <v>266</v>
      </c>
      <c r="C13" s="136">
        <v>3934.89</v>
      </c>
    </row>
    <row r="14" spans="1:3" ht="20.100000000000001" customHeight="1">
      <c r="A14" s="126">
        <v>212</v>
      </c>
      <c r="B14" s="127" t="s">
        <v>72</v>
      </c>
      <c r="C14" s="136">
        <v>28068.17</v>
      </c>
    </row>
    <row r="15" spans="1:3" ht="20.100000000000001" customHeight="1">
      <c r="A15" s="126">
        <v>213</v>
      </c>
      <c r="B15" s="127" t="s">
        <v>267</v>
      </c>
      <c r="C15" s="136">
        <v>11597.199999999999</v>
      </c>
    </row>
    <row r="16" spans="1:3" ht="20.100000000000001" customHeight="1">
      <c r="A16" s="126" t="s">
        <v>47</v>
      </c>
      <c r="B16" s="127" t="s">
        <v>500</v>
      </c>
      <c r="C16" s="136">
        <v>0</v>
      </c>
    </row>
    <row r="17" spans="1:3" ht="20.100000000000001" customHeight="1">
      <c r="A17" s="126">
        <v>219</v>
      </c>
      <c r="B17" s="127" t="s">
        <v>268</v>
      </c>
      <c r="C17" s="136">
        <v>3728</v>
      </c>
    </row>
    <row r="18" spans="1:3" ht="20.100000000000001" customHeight="1">
      <c r="A18" s="126">
        <v>221</v>
      </c>
      <c r="B18" s="127" t="s">
        <v>269</v>
      </c>
      <c r="C18" s="136">
        <v>12183.8</v>
      </c>
    </row>
    <row r="19" spans="1:3" ht="20.100000000000001" customHeight="1">
      <c r="A19" s="126">
        <v>224</v>
      </c>
      <c r="B19" s="128" t="s">
        <v>270</v>
      </c>
      <c r="C19" s="136">
        <v>2242.3199999999997</v>
      </c>
    </row>
    <row r="20" spans="1:3" ht="20.100000000000001" customHeight="1">
      <c r="A20" s="126">
        <v>227</v>
      </c>
      <c r="B20" s="127" t="s">
        <v>271</v>
      </c>
      <c r="C20" s="136">
        <v>4000</v>
      </c>
    </row>
    <row r="21" spans="1:3" ht="20.100000000000001" customHeight="1">
      <c r="A21" s="126">
        <v>229</v>
      </c>
      <c r="B21" s="127" t="s">
        <v>272</v>
      </c>
      <c r="C21" s="136">
        <v>2800</v>
      </c>
    </row>
    <row r="22" spans="1:3">
      <c r="A22" s="126" t="s">
        <v>55</v>
      </c>
      <c r="B22" s="127" t="s">
        <v>273</v>
      </c>
      <c r="C22" s="136">
        <v>0</v>
      </c>
    </row>
    <row r="23" spans="1:3">
      <c r="A23" s="126">
        <v>232</v>
      </c>
      <c r="B23" s="127" t="s">
        <v>79</v>
      </c>
      <c r="C23" s="136">
        <v>5032.62</v>
      </c>
    </row>
    <row r="24" spans="1:3">
      <c r="A24" s="126">
        <v>233</v>
      </c>
      <c r="B24" s="127" t="s">
        <v>274</v>
      </c>
      <c r="C24" s="136">
        <v>100</v>
      </c>
    </row>
    <row r="25" spans="1:3">
      <c r="A25" s="213" t="s">
        <v>275</v>
      </c>
      <c r="B25" s="213"/>
      <c r="C25" s="137">
        <f>SUM(C5:C24)</f>
        <v>340465.26999999996</v>
      </c>
    </row>
  </sheetData>
  <mergeCells count="2">
    <mergeCell ref="A2:C2"/>
    <mergeCell ref="A25:B25"/>
  </mergeCells>
  <phoneticPr fontId="58"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12.xml><?xml version="1.0" encoding="utf-8"?>
<worksheet xmlns="http://schemas.openxmlformats.org/spreadsheetml/2006/main" xmlns:r="http://schemas.openxmlformats.org/officeDocument/2006/relationships">
  <dimension ref="A1:D267"/>
  <sheetViews>
    <sheetView topLeftCell="A244" zoomScaleNormal="100" workbookViewId="0">
      <selection activeCell="F104" sqref="F104"/>
    </sheetView>
  </sheetViews>
  <sheetFormatPr defaultColWidth="9" defaultRowHeight="14.25"/>
  <cols>
    <col min="1" max="1" width="12" style="67" customWidth="1"/>
    <col min="2" max="2" width="38.25" style="67" customWidth="1"/>
    <col min="3" max="3" width="25.375" style="67" customWidth="1"/>
    <col min="4" max="4" width="12.75" style="67" bestFit="1" customWidth="1"/>
    <col min="5" max="16384" width="9" style="67"/>
  </cols>
  <sheetData>
    <row r="1" spans="1:3" ht="26.25" customHeight="1">
      <c r="A1" s="68" t="s">
        <v>109</v>
      </c>
    </row>
    <row r="2" spans="1:3" ht="27" customHeight="1">
      <c r="A2" s="214" t="s">
        <v>476</v>
      </c>
      <c r="B2" s="214"/>
      <c r="C2" s="214"/>
    </row>
    <row r="3" spans="1:3" ht="17.25" customHeight="1">
      <c r="A3" s="72"/>
      <c r="B3" s="73"/>
      <c r="C3" s="74" t="s">
        <v>2</v>
      </c>
    </row>
    <row r="4" spans="1:3" ht="20.100000000000001" customHeight="1">
      <c r="A4" s="129" t="s">
        <v>24</v>
      </c>
      <c r="B4" s="130" t="s">
        <v>69</v>
      </c>
      <c r="C4" s="130" t="s">
        <v>475</v>
      </c>
    </row>
    <row r="5" spans="1:3" ht="20.100000000000001" customHeight="1">
      <c r="A5" s="131">
        <v>201</v>
      </c>
      <c r="B5" s="132" t="s">
        <v>258</v>
      </c>
      <c r="C5" s="133">
        <v>43550.729999999996</v>
      </c>
    </row>
    <row r="6" spans="1:3" ht="20.100000000000001" customHeight="1">
      <c r="A6" s="131">
        <v>20101</v>
      </c>
      <c r="B6" s="132" t="s">
        <v>276</v>
      </c>
      <c r="C6" s="133">
        <v>985.07000000000016</v>
      </c>
    </row>
    <row r="7" spans="1:3" ht="20.100000000000001" customHeight="1">
      <c r="A7" s="131">
        <v>2010101</v>
      </c>
      <c r="B7" s="131" t="s">
        <v>277</v>
      </c>
      <c r="C7" s="133">
        <v>640.07000000000016</v>
      </c>
    </row>
    <row r="8" spans="1:3" ht="20.100000000000001" customHeight="1">
      <c r="A8" s="131">
        <v>2010102</v>
      </c>
      <c r="B8" s="131" t="s">
        <v>278</v>
      </c>
      <c r="C8" s="133">
        <v>146</v>
      </c>
    </row>
    <row r="9" spans="1:3" ht="20.100000000000001" customHeight="1">
      <c r="A9" s="131">
        <v>2010104</v>
      </c>
      <c r="B9" s="131" t="s">
        <v>279</v>
      </c>
      <c r="C9" s="133">
        <v>70</v>
      </c>
    </row>
    <row r="10" spans="1:3" ht="20.100000000000001" customHeight="1">
      <c r="A10" s="131">
        <v>2010108</v>
      </c>
      <c r="B10" s="131" t="s">
        <v>280</v>
      </c>
      <c r="C10" s="133">
        <v>129</v>
      </c>
    </row>
    <row r="11" spans="1:3" ht="20.100000000000001" customHeight="1">
      <c r="A11" s="131">
        <v>20102</v>
      </c>
      <c r="B11" s="132" t="s">
        <v>281</v>
      </c>
      <c r="C11" s="133">
        <v>653.28</v>
      </c>
    </row>
    <row r="12" spans="1:3" ht="20.100000000000001" customHeight="1">
      <c r="A12" s="131">
        <v>2010201</v>
      </c>
      <c r="B12" s="131" t="s">
        <v>277</v>
      </c>
      <c r="C12" s="133">
        <v>384.28000000000003</v>
      </c>
    </row>
    <row r="13" spans="1:3" ht="20.100000000000001" customHeight="1">
      <c r="A13" s="131">
        <v>2010202</v>
      </c>
      <c r="B13" s="131" t="s">
        <v>278</v>
      </c>
      <c r="C13" s="133">
        <v>34</v>
      </c>
    </row>
    <row r="14" spans="1:3" ht="20.100000000000001" customHeight="1">
      <c r="A14" s="131">
        <v>2010206</v>
      </c>
      <c r="B14" s="131" t="s">
        <v>282</v>
      </c>
      <c r="C14" s="133">
        <v>205</v>
      </c>
    </row>
    <row r="15" spans="1:3" ht="20.100000000000001" customHeight="1">
      <c r="A15" s="131">
        <v>2010299</v>
      </c>
      <c r="B15" s="131" t="s">
        <v>283</v>
      </c>
      <c r="C15" s="133">
        <v>30</v>
      </c>
    </row>
    <row r="16" spans="1:3" ht="20.100000000000001" customHeight="1">
      <c r="A16" s="131">
        <v>20103</v>
      </c>
      <c r="B16" s="132" t="s">
        <v>284</v>
      </c>
      <c r="C16" s="133">
        <v>8131.9</v>
      </c>
    </row>
    <row r="17" spans="1:3" ht="20.100000000000001" customHeight="1">
      <c r="A17" s="131">
        <v>2010301</v>
      </c>
      <c r="B17" s="131" t="s">
        <v>277</v>
      </c>
      <c r="C17" s="133">
        <v>2184.35</v>
      </c>
    </row>
    <row r="18" spans="1:3" ht="20.100000000000001" customHeight="1">
      <c r="A18" s="131">
        <v>2010302</v>
      </c>
      <c r="B18" s="131" t="s">
        <v>278</v>
      </c>
      <c r="C18" s="133">
        <v>13.7</v>
      </c>
    </row>
    <row r="19" spans="1:3" ht="20.100000000000001" customHeight="1">
      <c r="A19" s="131">
        <v>2010303</v>
      </c>
      <c r="B19" s="131" t="s">
        <v>285</v>
      </c>
      <c r="C19" s="133">
        <v>3315</v>
      </c>
    </row>
    <row r="20" spans="1:3" ht="20.100000000000001" customHeight="1">
      <c r="A20" s="131">
        <v>2010304</v>
      </c>
      <c r="B20" s="131" t="s">
        <v>286</v>
      </c>
      <c r="C20" s="133">
        <v>43</v>
      </c>
    </row>
    <row r="21" spans="1:3" ht="20.100000000000001" customHeight="1">
      <c r="A21" s="131">
        <v>2010305</v>
      </c>
      <c r="B21" s="131" t="s">
        <v>287</v>
      </c>
      <c r="C21" s="133">
        <v>286.60000000000002</v>
      </c>
    </row>
    <row r="22" spans="1:3" ht="20.100000000000001" customHeight="1">
      <c r="A22" s="131">
        <v>2010306</v>
      </c>
      <c r="B22" s="131" t="s">
        <v>288</v>
      </c>
      <c r="C22" s="133">
        <v>136</v>
      </c>
    </row>
    <row r="23" spans="1:3" ht="20.100000000000001" customHeight="1">
      <c r="A23" s="131">
        <v>2010350</v>
      </c>
      <c r="B23" s="131" t="s">
        <v>289</v>
      </c>
      <c r="C23" s="133">
        <v>1302.25</v>
      </c>
    </row>
    <row r="24" spans="1:3" ht="20.100000000000001" customHeight="1">
      <c r="A24" s="131">
        <v>2010399</v>
      </c>
      <c r="B24" s="131" t="s">
        <v>290</v>
      </c>
      <c r="C24" s="133">
        <v>851</v>
      </c>
    </row>
    <row r="25" spans="1:3" ht="20.100000000000001" customHeight="1">
      <c r="A25" s="131">
        <v>20104</v>
      </c>
      <c r="B25" s="132" t="s">
        <v>291</v>
      </c>
      <c r="C25" s="133">
        <v>1549.15</v>
      </c>
    </row>
    <row r="26" spans="1:3" ht="20.100000000000001" customHeight="1">
      <c r="A26" s="131">
        <v>2010401</v>
      </c>
      <c r="B26" s="131" t="s">
        <v>277</v>
      </c>
      <c r="C26" s="133">
        <v>988.91000000000008</v>
      </c>
    </row>
    <row r="27" spans="1:3" ht="20.100000000000001" customHeight="1">
      <c r="A27" s="131">
        <v>2010499</v>
      </c>
      <c r="B27" s="131" t="s">
        <v>292</v>
      </c>
      <c r="C27" s="133">
        <v>560.24</v>
      </c>
    </row>
    <row r="28" spans="1:3" ht="20.100000000000001" customHeight="1">
      <c r="A28" s="131">
        <v>20105</v>
      </c>
      <c r="B28" s="132" t="s">
        <v>293</v>
      </c>
      <c r="C28" s="133">
        <v>203.07</v>
      </c>
    </row>
    <row r="29" spans="1:3" ht="20.100000000000001" customHeight="1">
      <c r="A29" s="131">
        <v>2010508</v>
      </c>
      <c r="B29" s="131" t="s">
        <v>294</v>
      </c>
      <c r="C29" s="133">
        <v>39</v>
      </c>
    </row>
    <row r="30" spans="1:3" ht="20.100000000000001" customHeight="1">
      <c r="A30" s="131">
        <v>2010550</v>
      </c>
      <c r="B30" s="131" t="s">
        <v>289</v>
      </c>
      <c r="C30" s="133">
        <v>164.07</v>
      </c>
    </row>
    <row r="31" spans="1:3" ht="20.100000000000001" customHeight="1">
      <c r="A31" s="131">
        <v>20106</v>
      </c>
      <c r="B31" s="132" t="s">
        <v>295</v>
      </c>
      <c r="C31" s="133">
        <v>1814.29</v>
      </c>
    </row>
    <row r="32" spans="1:3" ht="20.100000000000001" customHeight="1">
      <c r="A32" s="131">
        <v>2010601</v>
      </c>
      <c r="B32" s="131" t="s">
        <v>277</v>
      </c>
      <c r="C32" s="133">
        <v>653.52</v>
      </c>
    </row>
    <row r="33" spans="1:3" ht="20.100000000000001" customHeight="1">
      <c r="A33" s="131">
        <v>2010602</v>
      </c>
      <c r="B33" s="131" t="s">
        <v>278</v>
      </c>
      <c r="C33" s="133">
        <v>188.76</v>
      </c>
    </row>
    <row r="34" spans="1:3" ht="20.100000000000001" customHeight="1">
      <c r="A34" s="131">
        <v>2010607</v>
      </c>
      <c r="B34" s="131" t="s">
        <v>296</v>
      </c>
      <c r="C34" s="133">
        <v>70</v>
      </c>
    </row>
    <row r="35" spans="1:3" ht="20.100000000000001" customHeight="1">
      <c r="A35" s="131">
        <v>2010608</v>
      </c>
      <c r="B35" s="131" t="s">
        <v>297</v>
      </c>
      <c r="C35" s="133">
        <v>400</v>
      </c>
    </row>
    <row r="36" spans="1:3" ht="20.100000000000001" customHeight="1">
      <c r="A36" s="131">
        <v>2010650</v>
      </c>
      <c r="B36" s="131" t="s">
        <v>289</v>
      </c>
      <c r="C36" s="133">
        <v>496.01</v>
      </c>
    </row>
    <row r="37" spans="1:3" ht="20.100000000000001" customHeight="1">
      <c r="A37" s="131">
        <v>2010699</v>
      </c>
      <c r="B37" s="131" t="s">
        <v>298</v>
      </c>
      <c r="C37" s="133">
        <v>6</v>
      </c>
    </row>
    <row r="38" spans="1:3" ht="20.100000000000001" customHeight="1">
      <c r="A38" s="131">
        <v>20107</v>
      </c>
      <c r="B38" s="132" t="s">
        <v>299</v>
      </c>
      <c r="C38" s="133">
        <v>3000</v>
      </c>
    </row>
    <row r="39" spans="1:3" ht="20.100000000000001" customHeight="1">
      <c r="A39" s="131">
        <v>2010799</v>
      </c>
      <c r="B39" s="131" t="s">
        <v>300</v>
      </c>
      <c r="C39" s="133">
        <v>3000</v>
      </c>
    </row>
    <row r="40" spans="1:3" ht="20.100000000000001" customHeight="1">
      <c r="A40" s="131">
        <v>20108</v>
      </c>
      <c r="B40" s="132" t="s">
        <v>301</v>
      </c>
      <c r="C40" s="133">
        <v>739.43</v>
      </c>
    </row>
    <row r="41" spans="1:3" ht="20.100000000000001" customHeight="1">
      <c r="A41" s="131">
        <v>2010801</v>
      </c>
      <c r="B41" s="131" t="s">
        <v>277</v>
      </c>
      <c r="C41" s="133">
        <v>316.03000000000003</v>
      </c>
    </row>
    <row r="42" spans="1:3" ht="20.100000000000001" customHeight="1">
      <c r="A42" s="131">
        <v>2010804</v>
      </c>
      <c r="B42" s="131" t="s">
        <v>302</v>
      </c>
      <c r="C42" s="133">
        <v>344.48</v>
      </c>
    </row>
    <row r="43" spans="1:3" ht="20.100000000000001" customHeight="1">
      <c r="A43" s="131">
        <v>2010850</v>
      </c>
      <c r="B43" s="131" t="s">
        <v>289</v>
      </c>
      <c r="C43" s="133">
        <v>78.92</v>
      </c>
    </row>
    <row r="44" spans="1:3" ht="20.100000000000001" customHeight="1">
      <c r="A44" s="131">
        <v>20110</v>
      </c>
      <c r="B44" s="132" t="s">
        <v>303</v>
      </c>
      <c r="C44" s="133">
        <v>1403.73</v>
      </c>
    </row>
    <row r="45" spans="1:3" ht="20.100000000000001" customHeight="1">
      <c r="A45" s="131">
        <v>2011001</v>
      </c>
      <c r="B45" s="131" t="s">
        <v>277</v>
      </c>
      <c r="C45" s="133">
        <v>853.84000000000015</v>
      </c>
    </row>
    <row r="46" spans="1:3" ht="20.100000000000001" customHeight="1">
      <c r="A46" s="131">
        <v>2011002</v>
      </c>
      <c r="B46" s="131" t="s">
        <v>278</v>
      </c>
      <c r="C46" s="133">
        <v>50.16</v>
      </c>
    </row>
    <row r="47" spans="1:3" ht="20.100000000000001" customHeight="1">
      <c r="A47" s="131">
        <v>2011099</v>
      </c>
      <c r="B47" s="131" t="s">
        <v>304</v>
      </c>
      <c r="C47" s="133">
        <v>499.73</v>
      </c>
    </row>
    <row r="48" spans="1:3" ht="20.100000000000001" customHeight="1">
      <c r="A48" s="131">
        <v>20111</v>
      </c>
      <c r="B48" s="132" t="s">
        <v>305</v>
      </c>
      <c r="C48" s="133">
        <v>1814.94</v>
      </c>
    </row>
    <row r="49" spans="1:3" ht="20.100000000000001" customHeight="1">
      <c r="A49" s="131">
        <v>2011101</v>
      </c>
      <c r="B49" s="131" t="s">
        <v>277</v>
      </c>
      <c r="C49" s="133">
        <v>1072.97</v>
      </c>
    </row>
    <row r="50" spans="1:3" ht="20.100000000000001" customHeight="1">
      <c r="A50" s="131">
        <v>2011104</v>
      </c>
      <c r="B50" s="131" t="s">
        <v>306</v>
      </c>
      <c r="C50" s="133">
        <v>100</v>
      </c>
    </row>
    <row r="51" spans="1:3" ht="20.100000000000001" customHeight="1">
      <c r="A51" s="131">
        <v>2011150</v>
      </c>
      <c r="B51" s="131" t="s">
        <v>289</v>
      </c>
      <c r="C51" s="133">
        <v>176.9</v>
      </c>
    </row>
    <row r="52" spans="1:3" ht="20.100000000000001" customHeight="1">
      <c r="A52" s="131">
        <v>2011199</v>
      </c>
      <c r="B52" s="131" t="s">
        <v>307</v>
      </c>
      <c r="C52" s="133">
        <v>465.07</v>
      </c>
    </row>
    <row r="53" spans="1:3" ht="20.100000000000001" customHeight="1">
      <c r="A53" s="131">
        <v>20113</v>
      </c>
      <c r="B53" s="132" t="s">
        <v>308</v>
      </c>
      <c r="C53" s="133">
        <v>6400.2899999999991</v>
      </c>
    </row>
    <row r="54" spans="1:3" ht="20.100000000000001" customHeight="1">
      <c r="A54" s="131">
        <v>2011301</v>
      </c>
      <c r="B54" s="131" t="s">
        <v>277</v>
      </c>
      <c r="C54" s="133">
        <v>808.67</v>
      </c>
    </row>
    <row r="55" spans="1:3" ht="20.100000000000001" customHeight="1">
      <c r="A55" s="131">
        <v>2011302</v>
      </c>
      <c r="B55" s="131" t="s">
        <v>278</v>
      </c>
      <c r="C55" s="133">
        <v>40</v>
      </c>
    </row>
    <row r="56" spans="1:3" ht="20.100000000000001" customHeight="1">
      <c r="A56" s="131">
        <v>2011307</v>
      </c>
      <c r="B56" s="131" t="s">
        <v>309</v>
      </c>
      <c r="C56" s="133">
        <v>50</v>
      </c>
    </row>
    <row r="57" spans="1:3" ht="20.100000000000001" customHeight="1">
      <c r="A57" s="131">
        <v>2011308</v>
      </c>
      <c r="B57" s="131" t="s">
        <v>310</v>
      </c>
      <c r="C57" s="133">
        <v>3977.6</v>
      </c>
    </row>
    <row r="58" spans="1:3" ht="20.100000000000001" customHeight="1">
      <c r="A58" s="131">
        <v>2011350</v>
      </c>
      <c r="B58" s="131" t="s">
        <v>289</v>
      </c>
      <c r="C58" s="133">
        <v>660.02</v>
      </c>
    </row>
    <row r="59" spans="1:3" ht="20.100000000000001" customHeight="1">
      <c r="A59" s="131">
        <v>2011399</v>
      </c>
      <c r="B59" s="131" t="s">
        <v>311</v>
      </c>
      <c r="C59" s="133">
        <v>864</v>
      </c>
    </row>
    <row r="60" spans="1:3" ht="20.100000000000001" customHeight="1">
      <c r="A60" s="131">
        <v>20123</v>
      </c>
      <c r="B60" s="132" t="s">
        <v>312</v>
      </c>
      <c r="C60" s="133">
        <v>100</v>
      </c>
    </row>
    <row r="61" spans="1:3" ht="20.100000000000001" customHeight="1">
      <c r="A61" s="131">
        <v>2012399</v>
      </c>
      <c r="B61" s="131" t="s">
        <v>313</v>
      </c>
      <c r="C61" s="133">
        <v>100</v>
      </c>
    </row>
    <row r="62" spans="1:3" ht="20.100000000000001" customHeight="1">
      <c r="A62" s="131">
        <v>20125</v>
      </c>
      <c r="B62" s="132" t="s">
        <v>314</v>
      </c>
      <c r="C62" s="133">
        <v>18</v>
      </c>
    </row>
    <row r="63" spans="1:3" ht="20.100000000000001" customHeight="1">
      <c r="A63" s="131">
        <v>2012505</v>
      </c>
      <c r="B63" s="131" t="s">
        <v>315</v>
      </c>
      <c r="C63" s="133">
        <v>18</v>
      </c>
    </row>
    <row r="64" spans="1:3" ht="20.100000000000001" customHeight="1">
      <c r="A64" s="131">
        <v>20126</v>
      </c>
      <c r="B64" s="132" t="s">
        <v>316</v>
      </c>
      <c r="C64" s="133">
        <v>98</v>
      </c>
    </row>
    <row r="65" spans="1:3" ht="20.100000000000001" customHeight="1">
      <c r="A65" s="131">
        <v>2012699</v>
      </c>
      <c r="B65" s="131" t="s">
        <v>317</v>
      </c>
      <c r="C65" s="133">
        <v>98</v>
      </c>
    </row>
    <row r="66" spans="1:3" ht="20.100000000000001" customHeight="1">
      <c r="A66" s="131">
        <v>20128</v>
      </c>
      <c r="B66" s="132" t="s">
        <v>318</v>
      </c>
      <c r="C66" s="133">
        <v>25</v>
      </c>
    </row>
    <row r="67" spans="1:3" ht="20.100000000000001" customHeight="1">
      <c r="A67" s="131">
        <v>2012899</v>
      </c>
      <c r="B67" s="131" t="s">
        <v>319</v>
      </c>
      <c r="C67" s="133">
        <v>25</v>
      </c>
    </row>
    <row r="68" spans="1:3" ht="20.100000000000001" customHeight="1">
      <c r="A68" s="131">
        <v>20129</v>
      </c>
      <c r="B68" s="132" t="s">
        <v>320</v>
      </c>
      <c r="C68" s="133">
        <v>1336.38</v>
      </c>
    </row>
    <row r="69" spans="1:3" ht="20.100000000000001" customHeight="1">
      <c r="A69" s="131">
        <v>2012901</v>
      </c>
      <c r="B69" s="131" t="s">
        <v>277</v>
      </c>
      <c r="C69" s="133">
        <v>330.33000000000004</v>
      </c>
    </row>
    <row r="70" spans="1:3" ht="20.100000000000001" customHeight="1">
      <c r="A70" s="131">
        <v>2012999</v>
      </c>
      <c r="B70" s="131" t="s">
        <v>321</v>
      </c>
      <c r="C70" s="133">
        <v>1006.0500000000001</v>
      </c>
    </row>
    <row r="71" spans="1:3" ht="20.100000000000001" customHeight="1">
      <c r="A71" s="131">
        <v>20132</v>
      </c>
      <c r="B71" s="132" t="s">
        <v>322</v>
      </c>
      <c r="C71" s="133">
        <v>1448.1299999999999</v>
      </c>
    </row>
    <row r="72" spans="1:3" ht="20.100000000000001" customHeight="1">
      <c r="A72" s="131">
        <v>2013201</v>
      </c>
      <c r="B72" s="131" t="s">
        <v>277</v>
      </c>
      <c r="C72" s="133">
        <v>468.69</v>
      </c>
    </row>
    <row r="73" spans="1:3" ht="20.100000000000001" customHeight="1">
      <c r="A73" s="131">
        <v>2013202</v>
      </c>
      <c r="B73" s="131" t="s">
        <v>278</v>
      </c>
      <c r="C73" s="133">
        <v>881.43</v>
      </c>
    </row>
    <row r="74" spans="1:3" ht="20.100000000000001" customHeight="1">
      <c r="A74" s="131">
        <v>2013250</v>
      </c>
      <c r="B74" s="131" t="s">
        <v>289</v>
      </c>
      <c r="C74" s="133">
        <v>98.009999999999991</v>
      </c>
    </row>
    <row r="75" spans="1:3" ht="20.100000000000001" customHeight="1">
      <c r="A75" s="131">
        <v>20133</v>
      </c>
      <c r="B75" s="132" t="s">
        <v>323</v>
      </c>
      <c r="C75" s="133">
        <v>1385.41</v>
      </c>
    </row>
    <row r="76" spans="1:3" ht="20.100000000000001" customHeight="1">
      <c r="A76" s="131">
        <v>2013301</v>
      </c>
      <c r="B76" s="131" t="s">
        <v>277</v>
      </c>
      <c r="C76" s="133">
        <v>423.47999999999996</v>
      </c>
    </row>
    <row r="77" spans="1:3" ht="20.100000000000001" customHeight="1">
      <c r="A77" s="131">
        <v>2013302</v>
      </c>
      <c r="B77" s="131" t="s">
        <v>278</v>
      </c>
      <c r="C77" s="133">
        <v>650</v>
      </c>
    </row>
    <row r="78" spans="1:3" ht="20.100000000000001" customHeight="1">
      <c r="A78" s="131">
        <v>2013350</v>
      </c>
      <c r="B78" s="131" t="s">
        <v>289</v>
      </c>
      <c r="C78" s="133">
        <v>168.93</v>
      </c>
    </row>
    <row r="79" spans="1:3" ht="20.100000000000001" customHeight="1">
      <c r="A79" s="131">
        <v>2013399</v>
      </c>
      <c r="B79" s="131" t="s">
        <v>324</v>
      </c>
      <c r="C79" s="133">
        <v>143</v>
      </c>
    </row>
    <row r="80" spans="1:3" ht="20.100000000000001" customHeight="1">
      <c r="A80" s="131">
        <v>20134</v>
      </c>
      <c r="B80" s="132" t="s">
        <v>325</v>
      </c>
      <c r="C80" s="133">
        <v>50</v>
      </c>
    </row>
    <row r="81" spans="1:3" ht="20.100000000000001" customHeight="1">
      <c r="A81" s="131">
        <v>2013499</v>
      </c>
      <c r="B81" s="131" t="s">
        <v>326</v>
      </c>
      <c r="C81" s="133">
        <v>50</v>
      </c>
    </row>
    <row r="82" spans="1:3" ht="20.100000000000001" customHeight="1">
      <c r="A82" s="131">
        <v>20136</v>
      </c>
      <c r="B82" s="132" t="s">
        <v>327</v>
      </c>
      <c r="C82" s="133">
        <v>1061.28</v>
      </c>
    </row>
    <row r="83" spans="1:3" ht="20.100000000000001" customHeight="1">
      <c r="A83" s="131">
        <v>2013601</v>
      </c>
      <c r="B83" s="131" t="s">
        <v>277</v>
      </c>
      <c r="C83" s="133">
        <v>615.01</v>
      </c>
    </row>
    <row r="84" spans="1:3" ht="20.100000000000001" customHeight="1">
      <c r="A84" s="131">
        <v>2013602</v>
      </c>
      <c r="B84" s="131" t="s">
        <v>278</v>
      </c>
      <c r="C84" s="133">
        <v>307.46000000000004</v>
      </c>
    </row>
    <row r="85" spans="1:3" ht="20.100000000000001" customHeight="1">
      <c r="A85" s="131">
        <v>2013650</v>
      </c>
      <c r="B85" s="131" t="s">
        <v>289</v>
      </c>
      <c r="C85" s="133">
        <v>88.81</v>
      </c>
    </row>
    <row r="86" spans="1:3" ht="20.100000000000001" customHeight="1">
      <c r="A86" s="131">
        <v>2013699</v>
      </c>
      <c r="B86" s="131" t="s">
        <v>328</v>
      </c>
      <c r="C86" s="133">
        <v>50</v>
      </c>
    </row>
    <row r="87" spans="1:3" ht="20.100000000000001" customHeight="1">
      <c r="A87" s="131">
        <v>20138</v>
      </c>
      <c r="B87" s="132" t="s">
        <v>329</v>
      </c>
      <c r="C87" s="133">
        <v>5268.47</v>
      </c>
    </row>
    <row r="88" spans="1:3" ht="20.100000000000001" customHeight="1">
      <c r="A88" s="131">
        <v>2013801</v>
      </c>
      <c r="B88" s="131" t="s">
        <v>277</v>
      </c>
      <c r="C88" s="133">
        <v>3615.2300000000005</v>
      </c>
    </row>
    <row r="89" spans="1:3" ht="20.100000000000001" customHeight="1">
      <c r="A89" s="131">
        <v>2013804</v>
      </c>
      <c r="B89" s="131" t="s">
        <v>330</v>
      </c>
      <c r="C89" s="133">
        <v>1415.0900000000001</v>
      </c>
    </row>
    <row r="90" spans="1:3" ht="20.100000000000001" customHeight="1">
      <c r="A90" s="131">
        <v>2013805</v>
      </c>
      <c r="B90" s="131" t="s">
        <v>331</v>
      </c>
      <c r="C90" s="133">
        <v>150</v>
      </c>
    </row>
    <row r="91" spans="1:3" ht="20.100000000000001" customHeight="1">
      <c r="A91" s="131">
        <v>2013808</v>
      </c>
      <c r="B91" s="131" t="s">
        <v>296</v>
      </c>
      <c r="C91" s="133">
        <v>33</v>
      </c>
    </row>
    <row r="92" spans="1:3" ht="20.100000000000001" customHeight="1">
      <c r="A92" s="131">
        <v>2013850</v>
      </c>
      <c r="B92" s="131" t="s">
        <v>289</v>
      </c>
      <c r="C92" s="133">
        <v>55.15</v>
      </c>
    </row>
    <row r="93" spans="1:3" ht="20.100000000000001" customHeight="1">
      <c r="A93" s="131">
        <v>20199</v>
      </c>
      <c r="B93" s="132" t="s">
        <v>332</v>
      </c>
      <c r="C93" s="133">
        <v>6064.91</v>
      </c>
    </row>
    <row r="94" spans="1:3" ht="20.100000000000001" customHeight="1">
      <c r="A94" s="131">
        <v>2019999</v>
      </c>
      <c r="B94" s="131" t="s">
        <v>333</v>
      </c>
      <c r="C94" s="133">
        <v>6064.91</v>
      </c>
    </row>
    <row r="95" spans="1:3" ht="20.100000000000001" customHeight="1">
      <c r="A95" s="131">
        <v>203</v>
      </c>
      <c r="B95" s="132" t="s">
        <v>259</v>
      </c>
      <c r="C95" s="133">
        <v>854.4</v>
      </c>
    </row>
    <row r="96" spans="1:3" ht="20.100000000000001" customHeight="1">
      <c r="A96" s="131">
        <v>204</v>
      </c>
      <c r="B96" s="132" t="s">
        <v>260</v>
      </c>
      <c r="C96" s="133">
        <v>12889.269999999999</v>
      </c>
    </row>
    <row r="97" spans="1:3" ht="20.100000000000001" customHeight="1">
      <c r="A97" s="131">
        <v>20402</v>
      </c>
      <c r="B97" s="132" t="s">
        <v>334</v>
      </c>
      <c r="C97" s="133">
        <v>2916.5</v>
      </c>
    </row>
    <row r="98" spans="1:3" ht="20.100000000000001" customHeight="1">
      <c r="A98" s="131">
        <v>2040299</v>
      </c>
      <c r="B98" s="131" t="s">
        <v>335</v>
      </c>
      <c r="C98" s="133">
        <v>2916.5</v>
      </c>
    </row>
    <row r="99" spans="1:3" ht="20.100000000000001" customHeight="1">
      <c r="A99" s="131">
        <v>20404</v>
      </c>
      <c r="B99" s="132" t="s">
        <v>336</v>
      </c>
      <c r="C99" s="133">
        <v>3142.3599999999997</v>
      </c>
    </row>
    <row r="100" spans="1:3" ht="20.100000000000001" customHeight="1">
      <c r="A100" s="131">
        <v>2040401</v>
      </c>
      <c r="B100" s="131" t="s">
        <v>277</v>
      </c>
      <c r="C100" s="133">
        <v>2475.2599999999998</v>
      </c>
    </row>
    <row r="101" spans="1:3" ht="20.100000000000001" customHeight="1">
      <c r="A101" s="131">
        <v>2040450</v>
      </c>
      <c r="B101" s="131" t="s">
        <v>289</v>
      </c>
      <c r="C101" s="133">
        <v>142.56999999999996</v>
      </c>
    </row>
    <row r="102" spans="1:3" ht="20.100000000000001" customHeight="1">
      <c r="A102" s="131">
        <v>2040499</v>
      </c>
      <c r="B102" s="131" t="s">
        <v>337</v>
      </c>
      <c r="C102" s="133">
        <v>524.53</v>
      </c>
    </row>
    <row r="103" spans="1:3" ht="20.100000000000001" customHeight="1">
      <c r="A103" s="131">
        <v>20405</v>
      </c>
      <c r="B103" s="132" t="s">
        <v>338</v>
      </c>
      <c r="C103" s="133">
        <v>6617.4099999999989</v>
      </c>
    </row>
    <row r="104" spans="1:3" ht="20.100000000000001" customHeight="1">
      <c r="A104" s="131">
        <v>2040501</v>
      </c>
      <c r="B104" s="131" t="s">
        <v>277</v>
      </c>
      <c r="C104" s="133">
        <v>3609.4499999999989</v>
      </c>
    </row>
    <row r="105" spans="1:3" ht="20.100000000000001" customHeight="1">
      <c r="A105" s="131">
        <v>2040504</v>
      </c>
      <c r="B105" s="131" t="s">
        <v>339</v>
      </c>
      <c r="C105" s="133">
        <v>320</v>
      </c>
    </row>
    <row r="106" spans="1:3" ht="20.100000000000001" customHeight="1">
      <c r="A106" s="131">
        <v>2040506</v>
      </c>
      <c r="B106" s="131" t="s">
        <v>340</v>
      </c>
      <c r="C106" s="133">
        <v>444</v>
      </c>
    </row>
    <row r="107" spans="1:3" ht="20.100000000000001" customHeight="1">
      <c r="A107" s="131">
        <v>2040550</v>
      </c>
      <c r="B107" s="131" t="s">
        <v>289</v>
      </c>
      <c r="C107" s="133">
        <v>594.17000000000007</v>
      </c>
    </row>
    <row r="108" spans="1:3" ht="20.100000000000001" customHeight="1">
      <c r="A108" s="131">
        <v>2040599</v>
      </c>
      <c r="B108" s="131" t="s">
        <v>341</v>
      </c>
      <c r="C108" s="133">
        <v>1649.79</v>
      </c>
    </row>
    <row r="109" spans="1:3" ht="20.100000000000001" customHeight="1">
      <c r="A109" s="131">
        <v>20406</v>
      </c>
      <c r="B109" s="132" t="s">
        <v>342</v>
      </c>
      <c r="C109" s="133">
        <v>213</v>
      </c>
    </row>
    <row r="110" spans="1:3" ht="20.100000000000001" customHeight="1">
      <c r="A110" s="131">
        <v>2040604</v>
      </c>
      <c r="B110" s="131" t="s">
        <v>343</v>
      </c>
      <c r="C110" s="133">
        <v>143</v>
      </c>
    </row>
    <row r="111" spans="1:3" ht="20.100000000000001" customHeight="1">
      <c r="A111" s="131">
        <v>2040607</v>
      </c>
      <c r="B111" s="131" t="s">
        <v>344</v>
      </c>
      <c r="C111" s="133">
        <v>30</v>
      </c>
    </row>
    <row r="112" spans="1:3" ht="20.100000000000001" customHeight="1">
      <c r="A112" s="131">
        <v>2040610</v>
      </c>
      <c r="B112" s="131" t="s">
        <v>345</v>
      </c>
      <c r="C112" s="133">
        <v>40</v>
      </c>
    </row>
    <row r="113" spans="1:3" ht="20.100000000000001" customHeight="1">
      <c r="A113" s="131">
        <v>205</v>
      </c>
      <c r="B113" s="132" t="s">
        <v>261</v>
      </c>
      <c r="C113" s="133">
        <v>108360.31999999999</v>
      </c>
    </row>
    <row r="114" spans="1:3" ht="20.100000000000001" customHeight="1">
      <c r="A114" s="131">
        <v>20501</v>
      </c>
      <c r="B114" s="132" t="s">
        <v>346</v>
      </c>
      <c r="C114" s="133">
        <v>1290.48</v>
      </c>
    </row>
    <row r="115" spans="1:3" ht="20.100000000000001" customHeight="1">
      <c r="A115" s="131">
        <v>2050101</v>
      </c>
      <c r="B115" s="131" t="s">
        <v>277</v>
      </c>
      <c r="C115" s="133">
        <v>808.50000000000011</v>
      </c>
    </row>
    <row r="116" spans="1:3" ht="20.100000000000001" customHeight="1">
      <c r="A116" s="131">
        <v>2050199</v>
      </c>
      <c r="B116" s="131" t="s">
        <v>347</v>
      </c>
      <c r="C116" s="133">
        <v>481.98</v>
      </c>
    </row>
    <row r="117" spans="1:3" ht="20.100000000000001" customHeight="1">
      <c r="A117" s="131">
        <v>20502</v>
      </c>
      <c r="B117" s="132" t="s">
        <v>348</v>
      </c>
      <c r="C117" s="133">
        <v>95739.839999999997</v>
      </c>
    </row>
    <row r="118" spans="1:3" ht="20.100000000000001" customHeight="1">
      <c r="A118" s="131">
        <v>2050201</v>
      </c>
      <c r="B118" s="131" t="s">
        <v>349</v>
      </c>
      <c r="C118" s="133">
        <v>1003</v>
      </c>
    </row>
    <row r="119" spans="1:3" ht="20.100000000000001" customHeight="1">
      <c r="A119" s="131">
        <v>2050204</v>
      </c>
      <c r="B119" s="131" t="s">
        <v>350</v>
      </c>
      <c r="C119" s="133">
        <v>1469</v>
      </c>
    </row>
    <row r="120" spans="1:3" ht="20.100000000000001" customHeight="1">
      <c r="A120" s="131">
        <v>2050299</v>
      </c>
      <c r="B120" s="131" t="s">
        <v>351</v>
      </c>
      <c r="C120" s="133">
        <v>93267.839999999997</v>
      </c>
    </row>
    <row r="121" spans="1:3" ht="20.100000000000001" customHeight="1">
      <c r="A121" s="131">
        <v>20504</v>
      </c>
      <c r="B121" s="132" t="s">
        <v>352</v>
      </c>
      <c r="C121" s="133">
        <v>140</v>
      </c>
    </row>
    <row r="122" spans="1:3" ht="20.100000000000001" customHeight="1">
      <c r="A122" s="131">
        <v>2050499</v>
      </c>
      <c r="B122" s="131" t="s">
        <v>353</v>
      </c>
      <c r="C122" s="133">
        <v>140</v>
      </c>
    </row>
    <row r="123" spans="1:3" ht="20.100000000000001" customHeight="1">
      <c r="A123" s="131">
        <v>20508</v>
      </c>
      <c r="B123" s="132" t="s">
        <v>354</v>
      </c>
      <c r="C123" s="133">
        <v>80</v>
      </c>
    </row>
    <row r="124" spans="1:3" ht="20.100000000000001" customHeight="1">
      <c r="A124" s="131">
        <v>2050801</v>
      </c>
      <c r="B124" s="131" t="s">
        <v>355</v>
      </c>
      <c r="C124" s="133">
        <v>80</v>
      </c>
    </row>
    <row r="125" spans="1:3" ht="20.100000000000001" customHeight="1">
      <c r="A125" s="131">
        <v>20509</v>
      </c>
      <c r="B125" s="132" t="s">
        <v>356</v>
      </c>
      <c r="C125" s="133">
        <v>11000</v>
      </c>
    </row>
    <row r="126" spans="1:3" ht="20.100000000000001" customHeight="1">
      <c r="A126" s="131">
        <v>2050999</v>
      </c>
      <c r="B126" s="131" t="s">
        <v>357</v>
      </c>
      <c r="C126" s="133">
        <v>11000</v>
      </c>
    </row>
    <row r="127" spans="1:3" ht="20.100000000000001" customHeight="1">
      <c r="A127" s="131">
        <v>20599</v>
      </c>
      <c r="B127" s="132" t="s">
        <v>358</v>
      </c>
      <c r="C127" s="133">
        <v>110</v>
      </c>
    </row>
    <row r="128" spans="1:3" ht="20.100000000000001" customHeight="1">
      <c r="A128" s="131">
        <v>2059999</v>
      </c>
      <c r="B128" s="131" t="s">
        <v>359</v>
      </c>
      <c r="C128" s="133">
        <v>110</v>
      </c>
    </row>
    <row r="129" spans="1:3" ht="20.100000000000001" customHeight="1">
      <c r="A129" s="131">
        <v>206</v>
      </c>
      <c r="B129" s="132" t="s">
        <v>262</v>
      </c>
      <c r="C129" s="133">
        <v>47319.570000000007</v>
      </c>
    </row>
    <row r="130" spans="1:3" ht="20.100000000000001" customHeight="1">
      <c r="A130" s="131">
        <v>20601</v>
      </c>
      <c r="B130" s="132" t="s">
        <v>360</v>
      </c>
      <c r="C130" s="133">
        <v>618.77</v>
      </c>
    </row>
    <row r="131" spans="1:3" ht="20.100000000000001" customHeight="1">
      <c r="A131" s="131">
        <v>2060101</v>
      </c>
      <c r="B131" s="131" t="s">
        <v>277</v>
      </c>
      <c r="C131" s="133">
        <v>439.02</v>
      </c>
    </row>
    <row r="132" spans="1:3" ht="20.100000000000001" customHeight="1">
      <c r="A132" s="131">
        <v>2060199</v>
      </c>
      <c r="B132" s="131" t="s">
        <v>361</v>
      </c>
      <c r="C132" s="133">
        <v>179.75000000000003</v>
      </c>
    </row>
    <row r="133" spans="1:3" ht="20.100000000000001" customHeight="1">
      <c r="A133" s="131">
        <v>20604</v>
      </c>
      <c r="B133" s="132" t="s">
        <v>362</v>
      </c>
      <c r="C133" s="133">
        <v>3130</v>
      </c>
    </row>
    <row r="134" spans="1:3" ht="20.100000000000001" customHeight="1">
      <c r="A134" s="131">
        <v>2060403</v>
      </c>
      <c r="B134" s="131" t="s">
        <v>363</v>
      </c>
      <c r="C134" s="133">
        <v>3130</v>
      </c>
    </row>
    <row r="135" spans="1:3" ht="20.100000000000001" customHeight="1">
      <c r="A135" s="131">
        <v>20605</v>
      </c>
      <c r="B135" s="132" t="s">
        <v>364</v>
      </c>
      <c r="C135" s="133">
        <v>1380</v>
      </c>
    </row>
    <row r="136" spans="1:3" ht="20.100000000000001" customHeight="1">
      <c r="A136" s="131">
        <v>2060599</v>
      </c>
      <c r="B136" s="131" t="s">
        <v>365</v>
      </c>
      <c r="C136" s="133">
        <v>1380</v>
      </c>
    </row>
    <row r="137" spans="1:3" ht="20.100000000000001" customHeight="1">
      <c r="A137" s="131">
        <v>20607</v>
      </c>
      <c r="B137" s="132" t="s">
        <v>366</v>
      </c>
      <c r="C137" s="133">
        <v>140</v>
      </c>
    </row>
    <row r="138" spans="1:3" ht="20.100000000000001" customHeight="1">
      <c r="A138" s="131">
        <v>2060702</v>
      </c>
      <c r="B138" s="131" t="s">
        <v>367</v>
      </c>
      <c r="C138" s="133">
        <v>140</v>
      </c>
    </row>
    <row r="139" spans="1:3" ht="20.100000000000001" customHeight="1">
      <c r="A139" s="131">
        <v>20699</v>
      </c>
      <c r="B139" s="132" t="s">
        <v>368</v>
      </c>
      <c r="C139" s="133">
        <v>42050.8</v>
      </c>
    </row>
    <row r="140" spans="1:3" ht="20.100000000000001" customHeight="1">
      <c r="A140" s="131">
        <v>2069999</v>
      </c>
      <c r="B140" s="131" t="s">
        <v>369</v>
      </c>
      <c r="C140" s="133">
        <v>42050.8</v>
      </c>
    </row>
    <row r="141" spans="1:3" ht="20.100000000000001" customHeight="1">
      <c r="A141" s="131">
        <v>207</v>
      </c>
      <c r="B141" s="132" t="s">
        <v>263</v>
      </c>
      <c r="C141" s="133">
        <v>1407.02</v>
      </c>
    </row>
    <row r="142" spans="1:3" ht="20.100000000000001" customHeight="1">
      <c r="A142" s="131">
        <v>20701</v>
      </c>
      <c r="B142" s="132" t="s">
        <v>370</v>
      </c>
      <c r="C142" s="133">
        <v>751.02</v>
      </c>
    </row>
    <row r="143" spans="1:3" ht="20.100000000000001" customHeight="1">
      <c r="A143" s="131">
        <v>2070102</v>
      </c>
      <c r="B143" s="131" t="s">
        <v>278</v>
      </c>
      <c r="C143" s="133">
        <v>430</v>
      </c>
    </row>
    <row r="144" spans="1:3" ht="20.100000000000001" customHeight="1">
      <c r="A144" s="131">
        <v>2070104</v>
      </c>
      <c r="B144" s="131" t="s">
        <v>371</v>
      </c>
      <c r="C144" s="133">
        <v>95</v>
      </c>
    </row>
    <row r="145" spans="1:3" ht="20.100000000000001" customHeight="1">
      <c r="A145" s="131">
        <v>2070199</v>
      </c>
      <c r="B145" s="131" t="s">
        <v>372</v>
      </c>
      <c r="C145" s="133">
        <v>226.01999999999995</v>
      </c>
    </row>
    <row r="146" spans="1:3" ht="20.100000000000001" customHeight="1">
      <c r="A146" s="131">
        <v>20702</v>
      </c>
      <c r="B146" s="132" t="s">
        <v>373</v>
      </c>
      <c r="C146" s="133">
        <v>100</v>
      </c>
    </row>
    <row r="147" spans="1:3" ht="20.100000000000001" customHeight="1">
      <c r="A147" s="131">
        <v>2070299</v>
      </c>
      <c r="B147" s="131" t="s">
        <v>374</v>
      </c>
      <c r="C147" s="133">
        <v>100</v>
      </c>
    </row>
    <row r="148" spans="1:3" ht="20.100000000000001" customHeight="1">
      <c r="A148" s="131">
        <v>20703</v>
      </c>
      <c r="B148" s="132" t="s">
        <v>375</v>
      </c>
      <c r="C148" s="133">
        <v>331</v>
      </c>
    </row>
    <row r="149" spans="1:3" ht="20.100000000000001" customHeight="1">
      <c r="A149" s="131">
        <v>2070399</v>
      </c>
      <c r="B149" s="131" t="s">
        <v>376</v>
      </c>
      <c r="C149" s="133">
        <v>331</v>
      </c>
    </row>
    <row r="150" spans="1:3" ht="20.100000000000001" customHeight="1">
      <c r="A150" s="131">
        <v>20706</v>
      </c>
      <c r="B150" s="132" t="s">
        <v>377</v>
      </c>
      <c r="C150" s="133">
        <v>200</v>
      </c>
    </row>
    <row r="151" spans="1:3" ht="20.100000000000001" customHeight="1">
      <c r="A151" s="131">
        <v>2070605</v>
      </c>
      <c r="B151" s="131" t="s">
        <v>378</v>
      </c>
      <c r="C151" s="133">
        <v>200</v>
      </c>
    </row>
    <row r="152" spans="1:3" ht="20.100000000000001" customHeight="1">
      <c r="A152" s="131">
        <v>20799</v>
      </c>
      <c r="B152" s="132" t="s">
        <v>379</v>
      </c>
      <c r="C152" s="133">
        <v>25</v>
      </c>
    </row>
    <row r="153" spans="1:3" ht="20.100000000000001" customHeight="1">
      <c r="A153" s="131">
        <v>2079999</v>
      </c>
      <c r="B153" s="131" t="s">
        <v>380</v>
      </c>
      <c r="C153" s="133">
        <v>25</v>
      </c>
    </row>
    <row r="154" spans="1:3" ht="20.100000000000001" customHeight="1">
      <c r="A154" s="131">
        <v>208</v>
      </c>
      <c r="B154" s="132" t="s">
        <v>264</v>
      </c>
      <c r="C154" s="133">
        <v>30050.02</v>
      </c>
    </row>
    <row r="155" spans="1:3" ht="20.100000000000001" customHeight="1">
      <c r="A155" s="131">
        <v>20801</v>
      </c>
      <c r="B155" s="132" t="s">
        <v>381</v>
      </c>
      <c r="C155" s="133">
        <v>1099.2</v>
      </c>
    </row>
    <row r="156" spans="1:3" ht="20.100000000000001" customHeight="1">
      <c r="A156" s="131">
        <v>2080105</v>
      </c>
      <c r="B156" s="131" t="s">
        <v>382</v>
      </c>
      <c r="C156" s="133">
        <v>223.95000000000002</v>
      </c>
    </row>
    <row r="157" spans="1:3" ht="20.100000000000001" customHeight="1">
      <c r="A157" s="131">
        <v>2080109</v>
      </c>
      <c r="B157" s="131" t="s">
        <v>383</v>
      </c>
      <c r="C157" s="133">
        <v>299.69</v>
      </c>
    </row>
    <row r="158" spans="1:3" ht="20.100000000000001" customHeight="1">
      <c r="A158" s="131">
        <v>2080112</v>
      </c>
      <c r="B158" s="131" t="s">
        <v>384</v>
      </c>
      <c r="C158" s="133">
        <v>214.29000000000002</v>
      </c>
    </row>
    <row r="159" spans="1:3" ht="20.100000000000001" customHeight="1">
      <c r="A159" s="131">
        <v>2080199</v>
      </c>
      <c r="B159" s="131" t="s">
        <v>385</v>
      </c>
      <c r="C159" s="133">
        <v>361.27000000000004</v>
      </c>
    </row>
    <row r="160" spans="1:3" ht="20.100000000000001" customHeight="1">
      <c r="A160" s="131">
        <v>20802</v>
      </c>
      <c r="B160" s="132" t="s">
        <v>386</v>
      </c>
      <c r="C160" s="133">
        <v>1830.9700000000003</v>
      </c>
    </row>
    <row r="161" spans="1:3" ht="20.100000000000001" customHeight="1">
      <c r="A161" s="131">
        <v>2080208</v>
      </c>
      <c r="B161" s="131" t="s">
        <v>387</v>
      </c>
      <c r="C161" s="133">
        <v>350</v>
      </c>
    </row>
    <row r="162" spans="1:3" ht="20.100000000000001" customHeight="1">
      <c r="A162" s="131">
        <v>2080299</v>
      </c>
      <c r="B162" s="131" t="s">
        <v>388</v>
      </c>
      <c r="C162" s="133">
        <v>1480.9700000000003</v>
      </c>
    </row>
    <row r="163" spans="1:3" ht="20.100000000000001" customHeight="1">
      <c r="A163" s="131">
        <v>20805</v>
      </c>
      <c r="B163" s="132" t="s">
        <v>389</v>
      </c>
      <c r="C163" s="133">
        <v>4808.51</v>
      </c>
    </row>
    <row r="164" spans="1:3" ht="20.100000000000001" customHeight="1">
      <c r="A164" s="131">
        <v>2080505</v>
      </c>
      <c r="B164" s="131" t="s">
        <v>390</v>
      </c>
      <c r="C164" s="133">
        <v>3414.01</v>
      </c>
    </row>
    <row r="165" spans="1:3" ht="20.100000000000001" customHeight="1">
      <c r="A165" s="131">
        <v>2080506</v>
      </c>
      <c r="B165" s="131" t="s">
        <v>391</v>
      </c>
      <c r="C165" s="133">
        <v>1369.4999999999998</v>
      </c>
    </row>
    <row r="166" spans="1:3" ht="20.100000000000001" customHeight="1">
      <c r="A166" s="131">
        <v>2080599</v>
      </c>
      <c r="B166" s="131" t="s">
        <v>392</v>
      </c>
      <c r="C166" s="133">
        <v>25</v>
      </c>
    </row>
    <row r="167" spans="1:3" ht="20.100000000000001" customHeight="1">
      <c r="A167" s="131">
        <v>20807</v>
      </c>
      <c r="B167" s="132" t="s">
        <v>393</v>
      </c>
      <c r="C167" s="133">
        <v>869.59999999999991</v>
      </c>
    </row>
    <row r="168" spans="1:3" ht="20.100000000000001" customHeight="1">
      <c r="A168" s="131">
        <v>2080799</v>
      </c>
      <c r="B168" s="131" t="s">
        <v>394</v>
      </c>
      <c r="C168" s="133">
        <v>869.59999999999991</v>
      </c>
    </row>
    <row r="169" spans="1:3" ht="20.100000000000001" customHeight="1">
      <c r="A169" s="131">
        <v>20808</v>
      </c>
      <c r="B169" s="132" t="s">
        <v>395</v>
      </c>
      <c r="C169" s="133">
        <v>540</v>
      </c>
    </row>
    <row r="170" spans="1:3" ht="20.100000000000001" customHeight="1">
      <c r="A170" s="131">
        <v>2080899</v>
      </c>
      <c r="B170" s="131" t="s">
        <v>396</v>
      </c>
      <c r="C170" s="133">
        <v>540</v>
      </c>
    </row>
    <row r="171" spans="1:3" ht="20.100000000000001" customHeight="1">
      <c r="A171" s="131">
        <v>20810</v>
      </c>
      <c r="B171" s="132" t="s">
        <v>397</v>
      </c>
      <c r="C171" s="133">
        <v>1084.51</v>
      </c>
    </row>
    <row r="172" spans="1:3" ht="20.100000000000001" customHeight="1">
      <c r="A172" s="131">
        <v>2081005</v>
      </c>
      <c r="B172" s="131" t="s">
        <v>398</v>
      </c>
      <c r="C172" s="133">
        <v>254.51</v>
      </c>
    </row>
    <row r="173" spans="1:3" ht="20.100000000000001" customHeight="1">
      <c r="A173" s="131">
        <v>2081099</v>
      </c>
      <c r="B173" s="131" t="s">
        <v>399</v>
      </c>
      <c r="C173" s="133">
        <v>830</v>
      </c>
    </row>
    <row r="174" spans="1:3" ht="20.100000000000001" customHeight="1">
      <c r="A174" s="131">
        <v>20811</v>
      </c>
      <c r="B174" s="132" t="s">
        <v>400</v>
      </c>
      <c r="C174" s="133">
        <v>1162.23</v>
      </c>
    </row>
    <row r="175" spans="1:3" ht="20.100000000000001" customHeight="1">
      <c r="A175" s="131">
        <v>2081199</v>
      </c>
      <c r="B175" s="131" t="s">
        <v>401</v>
      </c>
      <c r="C175" s="133">
        <v>1162.23</v>
      </c>
    </row>
    <row r="176" spans="1:3" ht="20.100000000000001" customHeight="1">
      <c r="A176" s="131">
        <v>20825</v>
      </c>
      <c r="B176" s="132" t="s">
        <v>402</v>
      </c>
      <c r="C176" s="133">
        <v>155</v>
      </c>
    </row>
    <row r="177" spans="1:3" ht="20.100000000000001" customHeight="1">
      <c r="A177" s="131">
        <v>2082501</v>
      </c>
      <c r="B177" s="131" t="s">
        <v>403</v>
      </c>
      <c r="C177" s="133">
        <v>155</v>
      </c>
    </row>
    <row r="178" spans="1:3" ht="20.100000000000001" customHeight="1">
      <c r="A178" s="131">
        <v>20899</v>
      </c>
      <c r="B178" s="132" t="s">
        <v>404</v>
      </c>
      <c r="C178" s="133">
        <v>18500</v>
      </c>
    </row>
    <row r="179" spans="1:3" ht="20.100000000000001" customHeight="1">
      <c r="A179" s="131">
        <v>2089901</v>
      </c>
      <c r="B179" s="131" t="s">
        <v>405</v>
      </c>
      <c r="C179" s="133">
        <v>18500</v>
      </c>
    </row>
    <row r="180" spans="1:3" ht="20.100000000000001" customHeight="1">
      <c r="A180" s="131">
        <v>210</v>
      </c>
      <c r="B180" s="132" t="s">
        <v>265</v>
      </c>
      <c r="C180" s="133">
        <v>22346.940000000002</v>
      </c>
    </row>
    <row r="181" spans="1:3" ht="20.100000000000001" customHeight="1">
      <c r="A181" s="131">
        <v>21003</v>
      </c>
      <c r="B181" s="132" t="s">
        <v>406</v>
      </c>
      <c r="C181" s="133">
        <v>8512</v>
      </c>
    </row>
    <row r="182" spans="1:3" ht="20.100000000000001" customHeight="1">
      <c r="A182" s="131">
        <v>2100302</v>
      </c>
      <c r="B182" s="131" t="s">
        <v>407</v>
      </c>
      <c r="C182" s="133">
        <v>8512</v>
      </c>
    </row>
    <row r="183" spans="1:3" ht="20.100000000000001" customHeight="1">
      <c r="A183" s="131">
        <v>21004</v>
      </c>
      <c r="B183" s="132" t="s">
        <v>408</v>
      </c>
      <c r="C183" s="133">
        <v>6305.56</v>
      </c>
    </row>
    <row r="184" spans="1:3" ht="20.100000000000001" customHeight="1">
      <c r="A184" s="131">
        <v>2100401</v>
      </c>
      <c r="B184" s="131" t="s">
        <v>409</v>
      </c>
      <c r="C184" s="133">
        <v>721.19</v>
      </c>
    </row>
    <row r="185" spans="1:3" ht="20.100000000000001" customHeight="1">
      <c r="A185" s="131">
        <v>2100402</v>
      </c>
      <c r="B185" s="131" t="s">
        <v>410</v>
      </c>
      <c r="C185" s="133">
        <v>446.07000000000005</v>
      </c>
    </row>
    <row r="186" spans="1:3" ht="20.100000000000001" customHeight="1">
      <c r="A186" s="131">
        <v>2100403</v>
      </c>
      <c r="B186" s="131" t="s">
        <v>411</v>
      </c>
      <c r="C186" s="133">
        <v>321.3</v>
      </c>
    </row>
    <row r="187" spans="1:3" ht="20.100000000000001" customHeight="1">
      <c r="A187" s="131">
        <v>2100408</v>
      </c>
      <c r="B187" s="131" t="s">
        <v>412</v>
      </c>
      <c r="C187" s="133">
        <v>4347</v>
      </c>
    </row>
    <row r="188" spans="1:3" ht="20.100000000000001" customHeight="1">
      <c r="A188" s="131">
        <v>2100409</v>
      </c>
      <c r="B188" s="131" t="s">
        <v>413</v>
      </c>
      <c r="C188" s="133">
        <v>460</v>
      </c>
    </row>
    <row r="189" spans="1:3" ht="20.100000000000001" customHeight="1">
      <c r="A189" s="131">
        <v>2100410</v>
      </c>
      <c r="B189" s="131" t="s">
        <v>414</v>
      </c>
      <c r="C189" s="133">
        <v>10</v>
      </c>
    </row>
    <row r="190" spans="1:3" ht="20.100000000000001" customHeight="1">
      <c r="A190" s="131">
        <v>21007</v>
      </c>
      <c r="B190" s="132" t="s">
        <v>415</v>
      </c>
      <c r="C190" s="133">
        <v>4907</v>
      </c>
    </row>
    <row r="191" spans="1:3" ht="20.100000000000001" customHeight="1">
      <c r="A191" s="131">
        <v>2100717</v>
      </c>
      <c r="B191" s="131" t="s">
        <v>416</v>
      </c>
      <c r="C191" s="133">
        <v>4518</v>
      </c>
    </row>
    <row r="192" spans="1:3" ht="20.100000000000001" customHeight="1">
      <c r="A192" s="131">
        <v>2100799</v>
      </c>
      <c r="B192" s="131" t="s">
        <v>417</v>
      </c>
      <c r="C192" s="133">
        <v>389</v>
      </c>
    </row>
    <row r="193" spans="1:3" ht="20.100000000000001" customHeight="1">
      <c r="A193" s="131">
        <v>21011</v>
      </c>
      <c r="B193" s="132" t="s">
        <v>418</v>
      </c>
      <c r="C193" s="133">
        <v>2411.9999999999995</v>
      </c>
    </row>
    <row r="194" spans="1:3" ht="20.100000000000001" customHeight="1">
      <c r="A194" s="131">
        <v>2101101</v>
      </c>
      <c r="B194" s="131" t="s">
        <v>419</v>
      </c>
      <c r="C194" s="133">
        <v>1556.9899999999996</v>
      </c>
    </row>
    <row r="195" spans="1:3" ht="20.100000000000001" customHeight="1">
      <c r="A195" s="131">
        <v>2101102</v>
      </c>
      <c r="B195" s="131" t="s">
        <v>420</v>
      </c>
      <c r="C195" s="133">
        <v>855.01</v>
      </c>
    </row>
    <row r="196" spans="1:3" ht="20.100000000000001" customHeight="1">
      <c r="A196" s="131">
        <v>21099</v>
      </c>
      <c r="B196" s="132" t="s">
        <v>421</v>
      </c>
      <c r="C196" s="133">
        <v>210.38</v>
      </c>
    </row>
    <row r="197" spans="1:3" ht="20.100000000000001" customHeight="1">
      <c r="A197" s="131">
        <v>2109901</v>
      </c>
      <c r="B197" s="131" t="s">
        <v>422</v>
      </c>
      <c r="C197" s="133">
        <v>210.38</v>
      </c>
    </row>
    <row r="198" spans="1:3" ht="20.100000000000001" customHeight="1">
      <c r="A198" s="131">
        <v>211</v>
      </c>
      <c r="B198" s="132" t="s">
        <v>266</v>
      </c>
      <c r="C198" s="133">
        <v>3934.89</v>
      </c>
    </row>
    <row r="199" spans="1:3" ht="20.100000000000001" customHeight="1">
      <c r="A199" s="131">
        <v>21101</v>
      </c>
      <c r="B199" s="132" t="s">
        <v>423</v>
      </c>
      <c r="C199" s="133">
        <v>1057.6199999999999</v>
      </c>
    </row>
    <row r="200" spans="1:3" ht="20.100000000000001" customHeight="1">
      <c r="A200" s="131">
        <v>2110101</v>
      </c>
      <c r="B200" s="131" t="s">
        <v>277</v>
      </c>
      <c r="C200" s="133">
        <v>494.6</v>
      </c>
    </row>
    <row r="201" spans="1:3" ht="20.100000000000001" customHeight="1">
      <c r="A201" s="131">
        <v>2110199</v>
      </c>
      <c r="B201" s="131" t="s">
        <v>424</v>
      </c>
      <c r="C201" s="133">
        <v>563.02</v>
      </c>
    </row>
    <row r="202" spans="1:3" ht="20.100000000000001" customHeight="1">
      <c r="A202" s="131">
        <v>21102</v>
      </c>
      <c r="B202" s="132" t="s">
        <v>425</v>
      </c>
      <c r="C202" s="133">
        <v>1090</v>
      </c>
    </row>
    <row r="203" spans="1:3" ht="20.100000000000001" customHeight="1">
      <c r="A203" s="131">
        <v>2110299</v>
      </c>
      <c r="B203" s="131" t="s">
        <v>426</v>
      </c>
      <c r="C203" s="133">
        <v>1090</v>
      </c>
    </row>
    <row r="204" spans="1:3" ht="20.100000000000001" customHeight="1">
      <c r="A204" s="131">
        <v>21103</v>
      </c>
      <c r="B204" s="132" t="s">
        <v>427</v>
      </c>
      <c r="C204" s="133">
        <v>1787.27</v>
      </c>
    </row>
    <row r="205" spans="1:3" ht="20.100000000000001" customHeight="1">
      <c r="A205" s="131">
        <v>2110304</v>
      </c>
      <c r="B205" s="131" t="s">
        <v>428</v>
      </c>
      <c r="C205" s="133">
        <v>210</v>
      </c>
    </row>
    <row r="206" spans="1:3" ht="20.100000000000001" customHeight="1">
      <c r="A206" s="131">
        <v>2110399</v>
      </c>
      <c r="B206" s="131" t="s">
        <v>429</v>
      </c>
      <c r="C206" s="133">
        <v>1577.27</v>
      </c>
    </row>
    <row r="207" spans="1:3" ht="20.100000000000001" customHeight="1">
      <c r="A207" s="131">
        <v>212</v>
      </c>
      <c r="B207" s="132" t="s">
        <v>72</v>
      </c>
      <c r="C207" s="133">
        <v>28068.17</v>
      </c>
    </row>
    <row r="208" spans="1:3" ht="20.100000000000001" customHeight="1">
      <c r="A208" s="131">
        <v>21201</v>
      </c>
      <c r="B208" s="132" t="s">
        <v>430</v>
      </c>
      <c r="C208" s="133">
        <v>6396.89</v>
      </c>
    </row>
    <row r="209" spans="1:3" ht="20.100000000000001" customHeight="1">
      <c r="A209" s="131">
        <v>2120101</v>
      </c>
      <c r="B209" s="131" t="s">
        <v>277</v>
      </c>
      <c r="C209" s="133">
        <v>3541.53</v>
      </c>
    </row>
    <row r="210" spans="1:3" ht="20.100000000000001" customHeight="1">
      <c r="A210" s="131">
        <v>2120104</v>
      </c>
      <c r="B210" s="131" t="s">
        <v>431</v>
      </c>
      <c r="C210" s="133">
        <v>150</v>
      </c>
    </row>
    <row r="211" spans="1:3" ht="20.100000000000001" customHeight="1">
      <c r="A211" s="131">
        <v>2120199</v>
      </c>
      <c r="B211" s="131" t="s">
        <v>432</v>
      </c>
      <c r="C211" s="133">
        <v>2705.36</v>
      </c>
    </row>
    <row r="212" spans="1:3" ht="20.100000000000001" customHeight="1">
      <c r="A212" s="131">
        <v>21203</v>
      </c>
      <c r="B212" s="132" t="s">
        <v>433</v>
      </c>
      <c r="C212" s="133">
        <v>4339.28</v>
      </c>
    </row>
    <row r="213" spans="1:3" ht="20.100000000000001" customHeight="1">
      <c r="A213" s="131">
        <v>2120399</v>
      </c>
      <c r="B213" s="131" t="s">
        <v>434</v>
      </c>
      <c r="C213" s="133">
        <v>4339.28</v>
      </c>
    </row>
    <row r="214" spans="1:3" ht="20.100000000000001" customHeight="1">
      <c r="A214" s="131">
        <v>21205</v>
      </c>
      <c r="B214" s="132" t="s">
        <v>435</v>
      </c>
      <c r="C214" s="133">
        <v>17250</v>
      </c>
    </row>
    <row r="215" spans="1:3" ht="20.100000000000001" customHeight="1">
      <c r="A215" s="131">
        <v>2120501</v>
      </c>
      <c r="B215" s="131" t="s">
        <v>436</v>
      </c>
      <c r="C215" s="133">
        <v>17250</v>
      </c>
    </row>
    <row r="216" spans="1:3" ht="20.100000000000001" customHeight="1">
      <c r="A216" s="131">
        <v>21206</v>
      </c>
      <c r="B216" s="132" t="s">
        <v>437</v>
      </c>
      <c r="C216" s="133">
        <v>82</v>
      </c>
    </row>
    <row r="217" spans="1:3" ht="20.100000000000001" customHeight="1">
      <c r="A217" s="131">
        <v>2120601</v>
      </c>
      <c r="B217" s="131" t="s">
        <v>438</v>
      </c>
      <c r="C217" s="133">
        <v>82</v>
      </c>
    </row>
    <row r="218" spans="1:3" ht="20.100000000000001" customHeight="1">
      <c r="A218" s="131">
        <v>213</v>
      </c>
      <c r="B218" s="132" t="s">
        <v>267</v>
      </c>
      <c r="C218" s="133">
        <v>11597.2</v>
      </c>
    </row>
    <row r="219" spans="1:3" ht="20.100000000000001" customHeight="1">
      <c r="A219" s="131">
        <v>21301</v>
      </c>
      <c r="B219" s="132" t="s">
        <v>439</v>
      </c>
      <c r="C219" s="133">
        <v>5829.7</v>
      </c>
    </row>
    <row r="220" spans="1:3" ht="20.100000000000001" customHeight="1">
      <c r="A220" s="131">
        <v>2130101</v>
      </c>
      <c r="B220" s="131" t="s">
        <v>277</v>
      </c>
      <c r="C220" s="133">
        <v>558.9</v>
      </c>
    </row>
    <row r="221" spans="1:3" ht="20.100000000000001" customHeight="1">
      <c r="A221" s="131">
        <v>2130104</v>
      </c>
      <c r="B221" s="131" t="s">
        <v>289</v>
      </c>
      <c r="C221" s="133">
        <v>979.8</v>
      </c>
    </row>
    <row r="222" spans="1:3" ht="20.100000000000001" customHeight="1">
      <c r="A222" s="131">
        <v>2130108</v>
      </c>
      <c r="B222" s="131" t="s">
        <v>440</v>
      </c>
      <c r="C222" s="133">
        <v>118</v>
      </c>
    </row>
    <row r="223" spans="1:3" ht="20.100000000000001" customHeight="1">
      <c r="A223" s="131">
        <v>2130109</v>
      </c>
      <c r="B223" s="131" t="s">
        <v>441</v>
      </c>
      <c r="C223" s="133">
        <v>155</v>
      </c>
    </row>
    <row r="224" spans="1:3" ht="20.100000000000001" customHeight="1">
      <c r="A224" s="131">
        <v>2130110</v>
      </c>
      <c r="B224" s="131" t="s">
        <v>442</v>
      </c>
      <c r="C224" s="133">
        <v>151</v>
      </c>
    </row>
    <row r="225" spans="1:3" ht="20.100000000000001" customHeight="1">
      <c r="A225" s="131">
        <v>2130124</v>
      </c>
      <c r="B225" s="131" t="s">
        <v>443</v>
      </c>
      <c r="C225" s="133">
        <v>1810</v>
      </c>
    </row>
    <row r="226" spans="1:3" ht="20.100000000000001" customHeight="1">
      <c r="A226" s="131">
        <v>2130142</v>
      </c>
      <c r="B226" s="131" t="s">
        <v>444</v>
      </c>
      <c r="C226" s="133">
        <v>25</v>
      </c>
    </row>
    <row r="227" spans="1:3" ht="20.100000000000001" customHeight="1">
      <c r="A227" s="131">
        <v>2130148</v>
      </c>
      <c r="B227" s="131" t="s">
        <v>445</v>
      </c>
      <c r="C227" s="133">
        <v>115</v>
      </c>
    </row>
    <row r="228" spans="1:3" ht="20.100000000000001" customHeight="1">
      <c r="A228" s="131">
        <v>2130199</v>
      </c>
      <c r="B228" s="131" t="s">
        <v>446</v>
      </c>
      <c r="C228" s="133">
        <v>1917</v>
      </c>
    </row>
    <row r="229" spans="1:3" ht="20.100000000000001" customHeight="1">
      <c r="A229" s="131">
        <v>21302</v>
      </c>
      <c r="B229" s="132" t="s">
        <v>447</v>
      </c>
      <c r="C229" s="133">
        <v>956</v>
      </c>
    </row>
    <row r="230" spans="1:3" ht="20.100000000000001" customHeight="1">
      <c r="A230" s="131">
        <v>2130205</v>
      </c>
      <c r="B230" s="131" t="s">
        <v>448</v>
      </c>
      <c r="C230" s="133">
        <v>956</v>
      </c>
    </row>
    <row r="231" spans="1:3" ht="20.100000000000001" customHeight="1">
      <c r="A231" s="131">
        <v>21303</v>
      </c>
      <c r="B231" s="132" t="s">
        <v>449</v>
      </c>
      <c r="C231" s="133">
        <v>1314</v>
      </c>
    </row>
    <row r="232" spans="1:3" ht="20.100000000000001" customHeight="1">
      <c r="A232" s="131">
        <v>2130306</v>
      </c>
      <c r="B232" s="131" t="s">
        <v>450</v>
      </c>
      <c r="C232" s="133">
        <v>1080</v>
      </c>
    </row>
    <row r="233" spans="1:3" ht="20.100000000000001" customHeight="1">
      <c r="A233" s="131">
        <v>2130314</v>
      </c>
      <c r="B233" s="131" t="s">
        <v>451</v>
      </c>
      <c r="C233" s="133">
        <v>230</v>
      </c>
    </row>
    <row r="234" spans="1:3" ht="20.100000000000001" customHeight="1">
      <c r="A234" s="131">
        <v>2130399</v>
      </c>
      <c r="B234" s="131" t="s">
        <v>452</v>
      </c>
      <c r="C234" s="133">
        <v>4</v>
      </c>
    </row>
    <row r="235" spans="1:3" ht="20.100000000000001" customHeight="1">
      <c r="A235" s="131">
        <v>21306</v>
      </c>
      <c r="B235" s="132" t="s">
        <v>453</v>
      </c>
      <c r="C235" s="133">
        <v>80</v>
      </c>
    </row>
    <row r="236" spans="1:3" ht="20.100000000000001" customHeight="1">
      <c r="A236" s="131">
        <v>2130601</v>
      </c>
      <c r="B236" s="131" t="s">
        <v>454</v>
      </c>
      <c r="C236" s="133">
        <v>20</v>
      </c>
    </row>
    <row r="237" spans="1:3" ht="20.100000000000001" customHeight="1">
      <c r="A237" s="131">
        <v>2130699</v>
      </c>
      <c r="B237" s="131" t="s">
        <v>455</v>
      </c>
      <c r="C237" s="133">
        <v>60</v>
      </c>
    </row>
    <row r="238" spans="1:3" ht="20.100000000000001" customHeight="1">
      <c r="A238" s="131">
        <v>21307</v>
      </c>
      <c r="B238" s="132" t="s">
        <v>456</v>
      </c>
      <c r="C238" s="133">
        <v>2065</v>
      </c>
    </row>
    <row r="239" spans="1:3" ht="20.100000000000001" customHeight="1">
      <c r="A239" s="131">
        <v>2130701</v>
      </c>
      <c r="B239" s="131" t="s">
        <v>457</v>
      </c>
      <c r="C239" s="133">
        <v>135</v>
      </c>
    </row>
    <row r="240" spans="1:3" ht="20.100000000000001" customHeight="1">
      <c r="A240" s="131">
        <v>2130706</v>
      </c>
      <c r="B240" s="131" t="s">
        <v>458</v>
      </c>
      <c r="C240" s="133">
        <v>1920</v>
      </c>
    </row>
    <row r="241" spans="1:4" ht="20.100000000000001" customHeight="1">
      <c r="A241" s="131">
        <v>2130799</v>
      </c>
      <c r="B241" s="131" t="s">
        <v>459</v>
      </c>
      <c r="C241" s="133">
        <v>10</v>
      </c>
    </row>
    <row r="242" spans="1:4" ht="20.100000000000001" customHeight="1">
      <c r="A242" s="131">
        <v>21399</v>
      </c>
      <c r="B242" s="132" t="s">
        <v>460</v>
      </c>
      <c r="C242" s="133">
        <v>1352.5</v>
      </c>
    </row>
    <row r="243" spans="1:4" ht="20.100000000000001" customHeight="1">
      <c r="A243" s="131">
        <v>2139999</v>
      </c>
      <c r="B243" s="131" t="s">
        <v>461</v>
      </c>
      <c r="C243" s="133">
        <v>1352.5</v>
      </c>
    </row>
    <row r="244" spans="1:4" ht="20.100000000000001" customHeight="1">
      <c r="A244" s="131">
        <v>219</v>
      </c>
      <c r="B244" s="132" t="s">
        <v>268</v>
      </c>
      <c r="C244" s="133">
        <v>3728</v>
      </c>
    </row>
    <row r="245" spans="1:4">
      <c r="A245" s="131">
        <v>21999</v>
      </c>
      <c r="B245" s="132" t="s">
        <v>462</v>
      </c>
      <c r="C245" s="133">
        <f>C244</f>
        <v>3728</v>
      </c>
    </row>
    <row r="246" spans="1:4">
      <c r="A246" s="131">
        <v>221</v>
      </c>
      <c r="B246" s="132" t="s">
        <v>269</v>
      </c>
      <c r="C246" s="133">
        <v>12183.8</v>
      </c>
    </row>
    <row r="247" spans="1:4">
      <c r="A247" s="131">
        <v>22102</v>
      </c>
      <c r="B247" s="132" t="s">
        <v>463</v>
      </c>
      <c r="C247" s="133">
        <v>12183.8</v>
      </c>
    </row>
    <row r="248" spans="1:4">
      <c r="A248" s="131">
        <v>2210201</v>
      </c>
      <c r="B248" s="131" t="s">
        <v>464</v>
      </c>
      <c r="C248" s="133">
        <v>4304.4999999999982</v>
      </c>
    </row>
    <row r="249" spans="1:4">
      <c r="A249" s="131">
        <v>2210202</v>
      </c>
      <c r="B249" s="131" t="s">
        <v>465</v>
      </c>
      <c r="C249" s="133">
        <v>3640.08</v>
      </c>
    </row>
    <row r="250" spans="1:4">
      <c r="A250" s="131">
        <v>2210203</v>
      </c>
      <c r="B250" s="131" t="s">
        <v>466</v>
      </c>
      <c r="C250" s="133">
        <v>4239.22</v>
      </c>
    </row>
    <row r="251" spans="1:4">
      <c r="A251" s="131">
        <v>224</v>
      </c>
      <c r="B251" s="132" t="s">
        <v>270</v>
      </c>
      <c r="C251" s="133">
        <v>2242.3199999999997</v>
      </c>
    </row>
    <row r="252" spans="1:4">
      <c r="A252" s="131">
        <v>22401</v>
      </c>
      <c r="B252" s="132" t="s">
        <v>467</v>
      </c>
      <c r="C252" s="133">
        <v>744.32</v>
      </c>
    </row>
    <row r="253" spans="1:4">
      <c r="A253" s="131">
        <v>2240101</v>
      </c>
      <c r="B253" s="131" t="s">
        <v>277</v>
      </c>
      <c r="C253" s="133">
        <v>581.36</v>
      </c>
    </row>
    <row r="254" spans="1:4">
      <c r="A254" s="131">
        <v>2240106</v>
      </c>
      <c r="B254" s="131" t="s">
        <v>468</v>
      </c>
      <c r="C254" s="133">
        <v>162.96</v>
      </c>
    </row>
    <row r="255" spans="1:4">
      <c r="A255" s="131">
        <v>22402</v>
      </c>
      <c r="B255" s="163" t="s">
        <v>501</v>
      </c>
      <c r="C255" s="133">
        <v>1497.9999999999998</v>
      </c>
    </row>
    <row r="256" spans="1:4">
      <c r="A256" s="131">
        <f>[1]综合预算!$R$10</f>
        <v>2240299</v>
      </c>
      <c r="B256" s="131" t="s">
        <v>502</v>
      </c>
      <c r="C256" s="133">
        <v>1497.9999999999998</v>
      </c>
      <c r="D256" s="168"/>
    </row>
    <row r="257" spans="1:3">
      <c r="A257" s="131">
        <v>227</v>
      </c>
      <c r="B257" s="132" t="s">
        <v>271</v>
      </c>
      <c r="C257" s="133">
        <v>4000</v>
      </c>
    </row>
    <row r="258" spans="1:3">
      <c r="A258" s="131">
        <v>229</v>
      </c>
      <c r="B258" s="132" t="s">
        <v>272</v>
      </c>
      <c r="C258" s="133">
        <v>2800</v>
      </c>
    </row>
    <row r="259" spans="1:3">
      <c r="A259" s="131">
        <v>22999</v>
      </c>
      <c r="B259" s="132" t="s">
        <v>469</v>
      </c>
      <c r="C259" s="133">
        <v>2800</v>
      </c>
    </row>
    <row r="260" spans="1:3">
      <c r="A260" s="131">
        <v>2299901</v>
      </c>
      <c r="B260" s="131" t="s">
        <v>470</v>
      </c>
      <c r="C260" s="133">
        <v>2800</v>
      </c>
    </row>
    <row r="261" spans="1:3">
      <c r="A261" s="131">
        <v>232</v>
      </c>
      <c r="B261" s="163" t="s">
        <v>79</v>
      </c>
      <c r="C261" s="133">
        <v>5032.62</v>
      </c>
    </row>
    <row r="262" spans="1:3">
      <c r="A262" s="131">
        <v>23203</v>
      </c>
      <c r="B262" s="163" t="s">
        <v>471</v>
      </c>
      <c r="C262" s="133">
        <v>5032.62</v>
      </c>
    </row>
    <row r="263" spans="1:3">
      <c r="A263" s="131">
        <v>2320301</v>
      </c>
      <c r="B263" s="131" t="s">
        <v>472</v>
      </c>
      <c r="C263" s="133">
        <v>5032.62</v>
      </c>
    </row>
    <row r="264" spans="1:3">
      <c r="A264" s="131">
        <v>233</v>
      </c>
      <c r="B264" s="163" t="s">
        <v>274</v>
      </c>
      <c r="C264" s="133">
        <v>100</v>
      </c>
    </row>
    <row r="265" spans="1:3">
      <c r="A265" s="131">
        <v>23303</v>
      </c>
      <c r="B265" s="163" t="s">
        <v>473</v>
      </c>
      <c r="C265" s="133">
        <v>100</v>
      </c>
    </row>
    <row r="266" spans="1:3">
      <c r="A266" s="169" t="s">
        <v>474</v>
      </c>
      <c r="B266" s="170"/>
      <c r="C266" s="134">
        <f>C5+C95+C96+C113+C129+C141+C154+C180+C198+C207+C218+C244+C246+C251+C257+C258+C261+C264</f>
        <v>340465.26999999996</v>
      </c>
    </row>
    <row r="267" spans="1:3">
      <c r="C267" s="168"/>
    </row>
  </sheetData>
  <autoFilter ref="A4:C266"/>
  <mergeCells count="1">
    <mergeCell ref="A2:C2"/>
  </mergeCells>
  <phoneticPr fontId="58"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13.xml><?xml version="1.0" encoding="utf-8"?>
<worksheet xmlns="http://schemas.openxmlformats.org/spreadsheetml/2006/main" xmlns:r="http://schemas.openxmlformats.org/officeDocument/2006/relationships">
  <dimension ref="A1:I28"/>
  <sheetViews>
    <sheetView topLeftCell="A16" zoomScaleNormal="100" workbookViewId="0">
      <selection activeCell="J8" sqref="J8"/>
    </sheetView>
  </sheetViews>
  <sheetFormatPr defaultColWidth="9" defaultRowHeight="14.25"/>
  <cols>
    <col min="1" max="1" width="13.25" style="67" customWidth="1"/>
    <col min="2" max="2" width="42" style="67" customWidth="1"/>
    <col min="3" max="3" width="20.75" style="67" customWidth="1"/>
    <col min="4" max="4" width="9" style="67"/>
    <col min="5" max="5" width="0" style="67" hidden="1" customWidth="1"/>
    <col min="6" max="7" width="9" style="67"/>
    <col min="8" max="8" width="33" style="67" hidden="1" customWidth="1"/>
    <col min="9" max="9" width="12.25" style="67" hidden="1" customWidth="1"/>
    <col min="10" max="16384" width="9" style="67"/>
  </cols>
  <sheetData>
    <row r="1" spans="1:9" ht="25.5" customHeight="1">
      <c r="A1" s="68" t="s">
        <v>111</v>
      </c>
    </row>
    <row r="2" spans="1:9">
      <c r="A2" s="215" t="s">
        <v>477</v>
      </c>
      <c r="B2" s="216"/>
      <c r="C2" s="216"/>
    </row>
    <row r="3" spans="1:9">
      <c r="B3" s="69" t="s">
        <v>112</v>
      </c>
      <c r="C3" s="70" t="s">
        <v>113</v>
      </c>
    </row>
    <row r="4" spans="1:9" ht="24" customHeight="1">
      <c r="A4" s="129" t="s">
        <v>24</v>
      </c>
      <c r="B4" s="138" t="s">
        <v>114</v>
      </c>
      <c r="C4" s="138" t="s">
        <v>478</v>
      </c>
    </row>
    <row r="5" spans="1:9" ht="24" customHeight="1">
      <c r="A5" s="139">
        <v>501</v>
      </c>
      <c r="B5" s="140" t="s">
        <v>115</v>
      </c>
      <c r="C5" s="141">
        <f>C6+C7+C8+C9</f>
        <v>48272.579999999987</v>
      </c>
    </row>
    <row r="6" spans="1:9" ht="24" customHeight="1">
      <c r="A6" s="142">
        <v>50101</v>
      </c>
      <c r="B6" s="143" t="s">
        <v>116</v>
      </c>
      <c r="C6" s="172">
        <v>36962.569999999985</v>
      </c>
      <c r="E6" s="67">
        <v>36962.569999999985</v>
      </c>
      <c r="H6" s="67" t="s">
        <v>503</v>
      </c>
      <c r="I6" s="67">
        <v>8.74</v>
      </c>
    </row>
    <row r="7" spans="1:9" ht="24" customHeight="1">
      <c r="A7" s="142">
        <v>50102</v>
      </c>
      <c r="B7" s="143" t="s">
        <v>117</v>
      </c>
      <c r="C7" s="172">
        <v>7005.51</v>
      </c>
      <c r="E7" s="67">
        <v>7005.51</v>
      </c>
      <c r="H7" s="67" t="s">
        <v>504</v>
      </c>
      <c r="I7" s="67">
        <v>1616.7600000000004</v>
      </c>
    </row>
    <row r="8" spans="1:9" ht="24" customHeight="1">
      <c r="A8" s="142">
        <v>50103</v>
      </c>
      <c r="B8" s="143" t="s">
        <v>50</v>
      </c>
      <c r="C8" s="172">
        <v>4304.4999999999982</v>
      </c>
      <c r="E8" s="67">
        <v>4304.4999999999982</v>
      </c>
      <c r="H8" s="67" t="s">
        <v>505</v>
      </c>
      <c r="I8" s="67">
        <v>341.7</v>
      </c>
    </row>
    <row r="9" spans="1:9" ht="24" customHeight="1">
      <c r="A9" s="142">
        <v>50199</v>
      </c>
      <c r="B9" s="143" t="s">
        <v>118</v>
      </c>
      <c r="C9" s="173"/>
      <c r="H9" s="67" t="s">
        <v>125</v>
      </c>
      <c r="I9" s="67">
        <v>111.80999999999997</v>
      </c>
    </row>
    <row r="10" spans="1:9" ht="24" customHeight="1">
      <c r="A10" s="139">
        <v>502</v>
      </c>
      <c r="B10" s="140" t="s">
        <v>119</v>
      </c>
      <c r="C10" s="141">
        <f>SUM(C11:C20)</f>
        <v>7572</v>
      </c>
      <c r="H10" s="67" t="s">
        <v>127</v>
      </c>
      <c r="I10" s="67">
        <v>95</v>
      </c>
    </row>
    <row r="11" spans="1:9" ht="24" customHeight="1">
      <c r="A11" s="142">
        <v>50201</v>
      </c>
      <c r="B11" s="143" t="s">
        <v>120</v>
      </c>
      <c r="C11" s="172">
        <v>2887.61</v>
      </c>
      <c r="E11" s="67">
        <v>2887.61</v>
      </c>
      <c r="H11" s="67" t="s">
        <v>121</v>
      </c>
      <c r="I11" s="67">
        <v>483.90999999999997</v>
      </c>
    </row>
    <row r="12" spans="1:9" ht="24" customHeight="1">
      <c r="A12" s="142">
        <v>50202</v>
      </c>
      <c r="B12" s="143" t="s">
        <v>121</v>
      </c>
      <c r="C12" s="172">
        <v>483.90999999999997</v>
      </c>
      <c r="E12" s="67">
        <v>483.90999999999997</v>
      </c>
      <c r="H12" s="67" t="s">
        <v>506</v>
      </c>
      <c r="I12" s="67">
        <v>3414.01</v>
      </c>
    </row>
    <row r="13" spans="1:9" ht="24" customHeight="1">
      <c r="A13" s="142">
        <v>50203</v>
      </c>
      <c r="B13" s="143" t="s">
        <v>122</v>
      </c>
      <c r="C13" s="172">
        <v>127.63999999999997</v>
      </c>
      <c r="E13" s="67">
        <v>127.63999999999997</v>
      </c>
      <c r="H13" s="67" t="s">
        <v>507</v>
      </c>
      <c r="I13" s="67">
        <v>7879.2999999999947</v>
      </c>
    </row>
    <row r="14" spans="1:9" ht="24" customHeight="1">
      <c r="A14" s="142">
        <v>50204</v>
      </c>
      <c r="B14" s="143" t="s">
        <v>123</v>
      </c>
      <c r="C14" s="174"/>
      <c r="H14" s="67" t="s">
        <v>122</v>
      </c>
      <c r="I14" s="67">
        <v>127.63999999999997</v>
      </c>
    </row>
    <row r="15" spans="1:9" ht="24" customHeight="1">
      <c r="A15" s="142">
        <v>50205</v>
      </c>
      <c r="B15" s="143" t="s">
        <v>124</v>
      </c>
      <c r="C15" s="174"/>
      <c r="H15" s="67" t="s">
        <v>508</v>
      </c>
      <c r="I15" s="67">
        <v>169.5</v>
      </c>
    </row>
    <row r="16" spans="1:9" ht="24" customHeight="1">
      <c r="A16" s="142">
        <v>50206</v>
      </c>
      <c r="B16" s="143" t="s">
        <v>125</v>
      </c>
      <c r="C16" s="172">
        <v>111.80999999999997</v>
      </c>
      <c r="E16" s="67">
        <v>111.80999999999997</v>
      </c>
      <c r="H16" s="67" t="s">
        <v>118</v>
      </c>
      <c r="I16" s="67">
        <v>29083.269999999993</v>
      </c>
    </row>
    <row r="17" spans="1:9" ht="24" customHeight="1">
      <c r="A17" s="142">
        <v>50207</v>
      </c>
      <c r="B17" s="143" t="s">
        <v>126</v>
      </c>
      <c r="C17" s="172"/>
      <c r="H17" s="67" t="s">
        <v>129</v>
      </c>
      <c r="I17" s="67">
        <v>3866.0300000000007</v>
      </c>
    </row>
    <row r="18" spans="1:9" ht="24" customHeight="1">
      <c r="A18" s="142">
        <v>50208</v>
      </c>
      <c r="B18" s="143" t="s">
        <v>127</v>
      </c>
      <c r="C18" s="172">
        <v>95</v>
      </c>
      <c r="E18" s="67">
        <v>95</v>
      </c>
      <c r="H18" s="67" t="s">
        <v>509</v>
      </c>
      <c r="I18" s="67">
        <v>23.22</v>
      </c>
    </row>
    <row r="19" spans="1:9" ht="24" customHeight="1">
      <c r="A19" s="142">
        <v>50209</v>
      </c>
      <c r="B19" s="143" t="s">
        <v>128</v>
      </c>
      <c r="C19" s="172"/>
      <c r="H19" s="67" t="s">
        <v>510</v>
      </c>
      <c r="I19" s="67">
        <v>556.46</v>
      </c>
    </row>
    <row r="20" spans="1:9" ht="24" customHeight="1">
      <c r="A20" s="142">
        <v>50299</v>
      </c>
      <c r="B20" s="143" t="s">
        <v>129</v>
      </c>
      <c r="C20" s="172">
        <v>3866.0300000000007</v>
      </c>
      <c r="E20" s="67">
        <v>3866.0300000000007</v>
      </c>
      <c r="H20" s="67" t="s">
        <v>511</v>
      </c>
      <c r="I20" s="67">
        <v>2222.0000000000005</v>
      </c>
    </row>
    <row r="21" spans="1:9" ht="24" customHeight="1">
      <c r="A21" s="139">
        <v>509</v>
      </c>
      <c r="B21" s="140" t="s">
        <v>130</v>
      </c>
      <c r="C21" s="141">
        <f>SUM(C22:C26)</f>
        <v>169.5</v>
      </c>
      <c r="H21" s="67" t="s">
        <v>512</v>
      </c>
      <c r="I21" s="67">
        <v>1369.4999999999998</v>
      </c>
    </row>
    <row r="22" spans="1:9" ht="24" customHeight="1">
      <c r="A22" s="142">
        <v>50901</v>
      </c>
      <c r="B22" s="143" t="s">
        <v>131</v>
      </c>
      <c r="C22" s="141"/>
      <c r="H22" s="67" t="s">
        <v>50</v>
      </c>
      <c r="I22" s="67">
        <v>4304.4999999999982</v>
      </c>
    </row>
    <row r="23" spans="1:9" ht="24" customHeight="1">
      <c r="A23" s="142">
        <v>50902</v>
      </c>
      <c r="B23" s="143" t="s">
        <v>132</v>
      </c>
      <c r="C23" s="141"/>
      <c r="H23" s="67" t="s">
        <v>513</v>
      </c>
      <c r="I23" s="67">
        <v>340.73</v>
      </c>
    </row>
    <row r="24" spans="1:9" ht="24" customHeight="1">
      <c r="A24" s="142">
        <v>50903</v>
      </c>
      <c r="B24" s="143" t="s">
        <v>133</v>
      </c>
      <c r="C24" s="141"/>
      <c r="H24" s="67" t="s">
        <v>514</v>
      </c>
      <c r="I24" s="67">
        <v>0</v>
      </c>
    </row>
    <row r="25" spans="1:9" ht="24" customHeight="1">
      <c r="A25" s="142">
        <v>50905</v>
      </c>
      <c r="B25" s="143" t="s">
        <v>134</v>
      </c>
      <c r="C25" s="175"/>
    </row>
    <row r="26" spans="1:9" ht="24" customHeight="1">
      <c r="A26" s="142">
        <v>50999</v>
      </c>
      <c r="B26" s="143" t="s">
        <v>135</v>
      </c>
      <c r="C26" s="172">
        <v>169.5</v>
      </c>
      <c r="E26" s="67">
        <v>169.5</v>
      </c>
    </row>
    <row r="27" spans="1:9" ht="24" customHeight="1">
      <c r="A27" s="142"/>
      <c r="B27" s="176" t="s">
        <v>136</v>
      </c>
      <c r="C27" s="177">
        <f>C5+C10+C21</f>
        <v>56014.079999999987</v>
      </c>
    </row>
    <row r="28" spans="1:9">
      <c r="A28" s="71"/>
    </row>
  </sheetData>
  <mergeCells count="1">
    <mergeCell ref="A2:C2"/>
  </mergeCells>
  <phoneticPr fontId="58" type="noConversion"/>
  <pageMargins left="0.69930555555555596" right="0.69930555555555596"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H21"/>
  <sheetViews>
    <sheetView zoomScaleNormal="100" workbookViewId="0">
      <selection activeCell="A4" sqref="A4:C15"/>
    </sheetView>
  </sheetViews>
  <sheetFormatPr defaultColWidth="9" defaultRowHeight="14.25"/>
  <cols>
    <col min="1" max="1" width="28" customWidth="1"/>
    <col min="2" max="2" width="17.375" bestFit="1" customWidth="1"/>
    <col min="3" max="3" width="24.375" bestFit="1" customWidth="1"/>
  </cols>
  <sheetData>
    <row r="1" spans="1:8">
      <c r="A1" s="1" t="s">
        <v>137</v>
      </c>
    </row>
    <row r="2" spans="1:8" ht="18.75">
      <c r="A2" s="217" t="s">
        <v>479</v>
      </c>
      <c r="B2" s="217"/>
      <c r="C2" s="217"/>
    </row>
    <row r="3" spans="1:8" ht="22.5">
      <c r="A3" s="34"/>
      <c r="C3" s="65" t="s">
        <v>2</v>
      </c>
    </row>
    <row r="4" spans="1:8" ht="20.100000000000001" customHeight="1">
      <c r="A4" s="192" t="s">
        <v>138</v>
      </c>
      <c r="B4" s="192" t="s">
        <v>139</v>
      </c>
      <c r="C4" s="193" t="s">
        <v>140</v>
      </c>
    </row>
    <row r="5" spans="1:8" ht="20.100000000000001" customHeight="1">
      <c r="A5" s="194" t="s">
        <v>141</v>
      </c>
      <c r="B5" s="195">
        <v>0</v>
      </c>
      <c r="C5" s="196">
        <v>17000</v>
      </c>
    </row>
    <row r="6" spans="1:8" ht="20.100000000000001" customHeight="1">
      <c r="A6" s="194" t="s">
        <v>142</v>
      </c>
      <c r="B6" s="195">
        <v>0</v>
      </c>
      <c r="C6" s="196">
        <v>12000</v>
      </c>
    </row>
    <row r="7" spans="1:8" ht="20.100000000000001" customHeight="1">
      <c r="A7" s="194" t="s">
        <v>143</v>
      </c>
      <c r="B7" s="195">
        <v>0</v>
      </c>
      <c r="C7" s="196">
        <v>7000</v>
      </c>
    </row>
    <row r="8" spans="1:8" ht="20.100000000000001" customHeight="1">
      <c r="A8" s="194" t="s">
        <v>144</v>
      </c>
      <c r="B8" s="195">
        <v>0</v>
      </c>
      <c r="C8" s="196">
        <v>12000</v>
      </c>
    </row>
    <row r="9" spans="1:8" ht="20.100000000000001" customHeight="1">
      <c r="A9" s="194" t="s">
        <v>145</v>
      </c>
      <c r="B9" s="195">
        <v>0</v>
      </c>
      <c r="C9" s="196">
        <v>19000</v>
      </c>
    </row>
    <row r="10" spans="1:8" ht="20.100000000000001" customHeight="1">
      <c r="A10" s="194" t="s">
        <v>146</v>
      </c>
      <c r="B10" s="195">
        <v>0</v>
      </c>
      <c r="C10" s="196">
        <v>6800</v>
      </c>
    </row>
    <row r="11" spans="1:8" ht="20.100000000000001" customHeight="1">
      <c r="A11" s="194" t="s">
        <v>147</v>
      </c>
      <c r="B11" s="195">
        <v>0</v>
      </c>
      <c r="C11" s="196">
        <v>10000</v>
      </c>
    </row>
    <row r="12" spans="1:8" ht="20.100000000000001" customHeight="1">
      <c r="A12" s="194" t="s">
        <v>148</v>
      </c>
      <c r="B12" s="195">
        <v>0</v>
      </c>
      <c r="C12" s="196">
        <v>17000</v>
      </c>
    </row>
    <row r="13" spans="1:8" ht="20.100000000000001" customHeight="1">
      <c r="A13" s="194" t="s">
        <v>149</v>
      </c>
      <c r="B13" s="195">
        <v>0</v>
      </c>
      <c r="C13" s="196">
        <v>13200</v>
      </c>
    </row>
    <row r="14" spans="1:8" ht="20.100000000000001" customHeight="1">
      <c r="A14" s="194" t="s">
        <v>150</v>
      </c>
      <c r="B14" s="195">
        <v>0</v>
      </c>
      <c r="C14" s="196">
        <v>6000</v>
      </c>
    </row>
    <row r="15" spans="1:8" ht="20.100000000000001" customHeight="1">
      <c r="A15" s="194" t="s">
        <v>151</v>
      </c>
      <c r="B15" s="197">
        <v>0</v>
      </c>
      <c r="C15" s="196">
        <f>SUM(C5:C14)</f>
        <v>120000</v>
      </c>
    </row>
    <row r="16" spans="1:8" ht="20.100000000000001" customHeight="1">
      <c r="A16" s="191"/>
      <c r="B16" s="191"/>
      <c r="C16" s="191"/>
      <c r="D16" s="190"/>
      <c r="E16" s="66"/>
      <c r="F16" s="66"/>
      <c r="G16" s="66"/>
      <c r="H16" s="66"/>
    </row>
    <row r="17" spans="1:4">
      <c r="A17" s="111"/>
      <c r="B17" s="111"/>
      <c r="C17" s="111"/>
      <c r="D17" s="111"/>
    </row>
    <row r="18" spans="1:4">
      <c r="A18" s="111"/>
      <c r="B18" s="111"/>
      <c r="C18" s="111"/>
      <c r="D18" s="111"/>
    </row>
    <row r="19" spans="1:4">
      <c r="A19" s="111"/>
      <c r="B19" s="111"/>
      <c r="C19" s="111"/>
      <c r="D19" s="111"/>
    </row>
    <row r="20" spans="1:4">
      <c r="A20" s="111"/>
      <c r="B20" s="111"/>
      <c r="C20" s="111"/>
      <c r="D20" s="111"/>
    </row>
    <row r="21" spans="1:4">
      <c r="A21" s="111"/>
      <c r="B21" s="111"/>
      <c r="C21" s="111"/>
      <c r="D21" s="111"/>
    </row>
  </sheetData>
  <mergeCells count="1">
    <mergeCell ref="A2:C2"/>
  </mergeCells>
  <phoneticPr fontId="58" type="noConversion"/>
  <pageMargins left="0.74791666666666701" right="0.74791666666666701" top="0.98402777777777795" bottom="0.98402777777777795" header="0.51180555555555596" footer="0.51180555555555596"/>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dimension ref="A1:B16"/>
  <sheetViews>
    <sheetView zoomScaleNormal="100" workbookViewId="0">
      <selection activeCell="A4" sqref="A4:B15"/>
    </sheetView>
  </sheetViews>
  <sheetFormatPr defaultColWidth="9" defaultRowHeight="14.25"/>
  <cols>
    <col min="1" max="1" width="40.625" customWidth="1"/>
    <col min="2" max="2" width="47.625" customWidth="1"/>
  </cols>
  <sheetData>
    <row r="1" spans="1:2">
      <c r="A1" s="1" t="s">
        <v>152</v>
      </c>
    </row>
    <row r="2" spans="1:2" ht="18.75">
      <c r="A2" s="217" t="s">
        <v>480</v>
      </c>
      <c r="B2" s="217"/>
    </row>
    <row r="3" spans="1:2" ht="22.5">
      <c r="A3" s="34"/>
      <c r="B3" s="65" t="s">
        <v>2</v>
      </c>
    </row>
    <row r="4" spans="1:2" ht="20.100000000000001" customHeight="1">
      <c r="A4" s="192" t="s">
        <v>138</v>
      </c>
      <c r="B4" s="193" t="s">
        <v>153</v>
      </c>
    </row>
    <row r="5" spans="1:2" ht="20.100000000000001" customHeight="1">
      <c r="A5" s="194" t="s">
        <v>141</v>
      </c>
      <c r="B5" s="198">
        <v>0</v>
      </c>
    </row>
    <row r="6" spans="1:2" ht="20.100000000000001" customHeight="1">
      <c r="A6" s="194" t="s">
        <v>142</v>
      </c>
      <c r="B6" s="198">
        <v>0</v>
      </c>
    </row>
    <row r="7" spans="1:2" ht="20.100000000000001" customHeight="1">
      <c r="A7" s="194" t="s">
        <v>143</v>
      </c>
      <c r="B7" s="198">
        <v>0</v>
      </c>
    </row>
    <row r="8" spans="1:2" ht="20.100000000000001" customHeight="1">
      <c r="A8" s="194" t="s">
        <v>144</v>
      </c>
      <c r="B8" s="198">
        <v>0</v>
      </c>
    </row>
    <row r="9" spans="1:2" ht="20.100000000000001" customHeight="1">
      <c r="A9" s="194" t="s">
        <v>145</v>
      </c>
      <c r="B9" s="198">
        <v>0</v>
      </c>
    </row>
    <row r="10" spans="1:2" ht="20.100000000000001" customHeight="1">
      <c r="A10" s="194" t="s">
        <v>146</v>
      </c>
      <c r="B10" s="198">
        <v>0</v>
      </c>
    </row>
    <row r="11" spans="1:2" ht="20.100000000000001" customHeight="1">
      <c r="A11" s="194" t="s">
        <v>147</v>
      </c>
      <c r="B11" s="198">
        <v>0</v>
      </c>
    </row>
    <row r="12" spans="1:2" ht="20.100000000000001" customHeight="1">
      <c r="A12" s="194" t="s">
        <v>148</v>
      </c>
      <c r="B12" s="198">
        <v>0</v>
      </c>
    </row>
    <row r="13" spans="1:2" ht="20.100000000000001" customHeight="1">
      <c r="A13" s="194" t="s">
        <v>149</v>
      </c>
      <c r="B13" s="198">
        <v>0</v>
      </c>
    </row>
    <row r="14" spans="1:2" ht="20.100000000000001" customHeight="1">
      <c r="A14" s="194" t="s">
        <v>150</v>
      </c>
      <c r="B14" s="198">
        <v>0</v>
      </c>
    </row>
    <row r="15" spans="1:2" ht="20.100000000000001" customHeight="1">
      <c r="A15" s="194" t="s">
        <v>151</v>
      </c>
      <c r="B15" s="198">
        <v>0</v>
      </c>
    </row>
    <row r="16" spans="1:2" ht="35.25" customHeight="1">
      <c r="A16" s="218" t="s">
        <v>154</v>
      </c>
      <c r="B16" s="218"/>
    </row>
  </sheetData>
  <mergeCells count="2">
    <mergeCell ref="A2:B2"/>
    <mergeCell ref="A16:B16"/>
  </mergeCells>
  <phoneticPr fontId="58" type="noConversion"/>
  <pageMargins left="0.69930555555555596" right="0.69930555555555596" top="0.75" bottom="0.75" header="0.3" footer="0.3"/>
  <pageSetup paperSize="9" scale="77" orientation="portrait" r:id="rId1"/>
</worksheet>
</file>

<file path=xl/worksheets/sheet16.xml><?xml version="1.0" encoding="utf-8"?>
<worksheet xmlns="http://schemas.openxmlformats.org/spreadsheetml/2006/main" xmlns:r="http://schemas.openxmlformats.org/officeDocument/2006/relationships">
  <sheetPr>
    <tabColor rgb="FFC00000"/>
  </sheetPr>
  <dimension ref="A1:D23"/>
  <sheetViews>
    <sheetView zoomScaleNormal="100" workbookViewId="0">
      <selection activeCell="H8" sqref="H8"/>
    </sheetView>
  </sheetViews>
  <sheetFormatPr defaultColWidth="9" defaultRowHeight="14.25"/>
  <cols>
    <col min="2" max="2" width="32.75" customWidth="1"/>
    <col min="3" max="3" width="15.375" customWidth="1"/>
    <col min="4" max="4" width="32.75" customWidth="1"/>
  </cols>
  <sheetData>
    <row r="1" spans="1:4">
      <c r="A1" s="1" t="s">
        <v>155</v>
      </c>
    </row>
    <row r="2" spans="1:4" ht="21.75" customHeight="1">
      <c r="A2" s="219" t="s">
        <v>516</v>
      </c>
      <c r="B2" s="219"/>
      <c r="C2" s="219"/>
      <c r="D2" s="219"/>
    </row>
    <row r="3" spans="1:4" ht="17.25" customHeight="1">
      <c r="D3" s="2" t="s">
        <v>2</v>
      </c>
    </row>
    <row r="4" spans="1:4" ht="18.95" customHeight="1">
      <c r="A4" s="180" t="s">
        <v>156</v>
      </c>
      <c r="B4" s="180" t="s">
        <v>157</v>
      </c>
      <c r="C4" s="180" t="s">
        <v>158</v>
      </c>
      <c r="D4" s="180" t="s">
        <v>159</v>
      </c>
    </row>
    <row r="5" spans="1:4" ht="18.95" customHeight="1">
      <c r="A5" s="181">
        <v>1</v>
      </c>
      <c r="B5" s="178" t="s">
        <v>161</v>
      </c>
      <c r="C5" s="179">
        <v>1100</v>
      </c>
      <c r="D5" s="182" t="s">
        <v>160</v>
      </c>
    </row>
    <row r="6" spans="1:4" ht="18.95" customHeight="1">
      <c r="A6" s="181">
        <v>2</v>
      </c>
      <c r="B6" s="178" t="s">
        <v>515</v>
      </c>
      <c r="C6" s="179">
        <v>800</v>
      </c>
      <c r="D6" s="182" t="s">
        <v>160</v>
      </c>
    </row>
    <row r="7" spans="1:4" ht="18.95" customHeight="1">
      <c r="A7" s="181">
        <v>3</v>
      </c>
      <c r="B7" s="178" t="s">
        <v>162</v>
      </c>
      <c r="C7" s="179">
        <v>1200</v>
      </c>
      <c r="D7" s="182" t="s">
        <v>160</v>
      </c>
    </row>
    <row r="8" spans="1:4" ht="18.95" customHeight="1">
      <c r="A8" s="181">
        <v>4</v>
      </c>
      <c r="B8" s="178" t="s">
        <v>163</v>
      </c>
      <c r="C8" s="179">
        <v>2970</v>
      </c>
      <c r="D8" s="182" t="s">
        <v>164</v>
      </c>
    </row>
    <row r="9" spans="1:4" ht="18.95" customHeight="1">
      <c r="A9" s="181">
        <v>5</v>
      </c>
      <c r="B9" s="178" t="s">
        <v>165</v>
      </c>
      <c r="C9" s="179">
        <v>30000</v>
      </c>
      <c r="D9" s="182" t="s">
        <v>166</v>
      </c>
    </row>
    <row r="10" spans="1:4" ht="18.95" customHeight="1">
      <c r="A10" s="181">
        <v>6</v>
      </c>
      <c r="B10" s="183" t="s">
        <v>167</v>
      </c>
      <c r="C10" s="184">
        <v>2567</v>
      </c>
      <c r="D10" s="185" t="s">
        <v>168</v>
      </c>
    </row>
    <row r="11" spans="1:4" ht="18.95" customHeight="1">
      <c r="A11" s="181">
        <v>7</v>
      </c>
      <c r="B11" s="183" t="s">
        <v>169</v>
      </c>
      <c r="C11" s="184">
        <v>25271</v>
      </c>
      <c r="D11" s="185" t="s">
        <v>170</v>
      </c>
    </row>
    <row r="12" spans="1:4" ht="18.95" customHeight="1">
      <c r="A12" s="181">
        <v>8</v>
      </c>
      <c r="B12" s="186" t="s">
        <v>171</v>
      </c>
      <c r="C12" s="187">
        <v>135</v>
      </c>
      <c r="D12" s="188" t="s">
        <v>172</v>
      </c>
    </row>
    <row r="13" spans="1:4" ht="18.95" customHeight="1">
      <c r="A13" s="181">
        <v>9</v>
      </c>
      <c r="B13" s="186" t="s">
        <v>173</v>
      </c>
      <c r="C13" s="187">
        <v>140</v>
      </c>
      <c r="D13" s="188" t="s">
        <v>174</v>
      </c>
    </row>
    <row r="14" spans="1:4" ht="18.95" customHeight="1">
      <c r="A14" s="181">
        <v>10</v>
      </c>
      <c r="B14" s="186" t="s">
        <v>175</v>
      </c>
      <c r="C14" s="187">
        <v>200</v>
      </c>
      <c r="D14" s="188" t="s">
        <v>176</v>
      </c>
    </row>
    <row r="15" spans="1:4" ht="18.95" customHeight="1">
      <c r="A15" s="181">
        <v>11</v>
      </c>
      <c r="B15" s="186" t="s">
        <v>177</v>
      </c>
      <c r="C15" s="187">
        <v>800</v>
      </c>
      <c r="D15" s="188" t="s">
        <v>178</v>
      </c>
    </row>
    <row r="16" spans="1:4" ht="18.95" customHeight="1">
      <c r="A16" s="181">
        <v>12</v>
      </c>
      <c r="B16" s="186" t="s">
        <v>179</v>
      </c>
      <c r="C16" s="187">
        <v>370</v>
      </c>
      <c r="D16" s="188" t="s">
        <v>178</v>
      </c>
    </row>
    <row r="17" spans="1:4" ht="18.95" customHeight="1">
      <c r="A17" s="181">
        <v>13</v>
      </c>
      <c r="B17" s="186" t="s">
        <v>180</v>
      </c>
      <c r="C17" s="187">
        <v>740</v>
      </c>
      <c r="D17" s="188" t="s">
        <v>178</v>
      </c>
    </row>
    <row r="18" spans="1:4" ht="18.95" customHeight="1">
      <c r="A18" s="181">
        <v>14</v>
      </c>
      <c r="B18" s="186" t="s">
        <v>181</v>
      </c>
      <c r="C18" s="187">
        <v>2420</v>
      </c>
      <c r="D18" s="188" t="s">
        <v>182</v>
      </c>
    </row>
    <row r="19" spans="1:4" ht="18.95" customHeight="1">
      <c r="A19" s="181">
        <v>15</v>
      </c>
      <c r="B19" s="186" t="s">
        <v>183</v>
      </c>
      <c r="C19" s="187">
        <v>8030</v>
      </c>
      <c r="D19" s="188" t="s">
        <v>182</v>
      </c>
    </row>
    <row r="20" spans="1:4" ht="18.95" customHeight="1">
      <c r="A20" s="181">
        <v>16</v>
      </c>
      <c r="B20" s="186" t="s">
        <v>184</v>
      </c>
      <c r="C20" s="187">
        <v>2142</v>
      </c>
      <c r="D20" s="188" t="s">
        <v>182</v>
      </c>
    </row>
    <row r="21" spans="1:4" ht="18.95" customHeight="1">
      <c r="A21" s="181">
        <v>17</v>
      </c>
      <c r="B21" s="186" t="s">
        <v>185</v>
      </c>
      <c r="C21" s="187">
        <v>477</v>
      </c>
      <c r="D21" s="188" t="s">
        <v>182</v>
      </c>
    </row>
    <row r="22" spans="1:4" ht="18" customHeight="1">
      <c r="A22" s="63" t="s">
        <v>186</v>
      </c>
      <c r="B22" s="63"/>
    </row>
    <row r="23" spans="1:4">
      <c r="A23" s="64"/>
      <c r="B23" s="64"/>
    </row>
  </sheetData>
  <mergeCells count="1">
    <mergeCell ref="A2:D2"/>
  </mergeCells>
  <phoneticPr fontId="58" type="noConversion"/>
  <pageMargins left="0.69930555555555596" right="0.25" top="0.75" bottom="0.75" header="0.3" footer="0.3"/>
  <pageSetup paperSize="9" scale="97" orientation="portrait" r:id="rId1"/>
</worksheet>
</file>

<file path=xl/worksheets/sheet17.xml><?xml version="1.0" encoding="utf-8"?>
<worksheet xmlns="http://schemas.openxmlformats.org/spreadsheetml/2006/main" xmlns:r="http://schemas.openxmlformats.org/officeDocument/2006/relationships">
  <dimension ref="A1:E14"/>
  <sheetViews>
    <sheetView zoomScaleNormal="100" workbookViewId="0">
      <selection activeCell="B17" sqref="B17"/>
    </sheetView>
  </sheetViews>
  <sheetFormatPr defaultColWidth="9" defaultRowHeight="14.25"/>
  <cols>
    <col min="1" max="1" width="44.75" customWidth="1"/>
    <col min="2" max="2" width="22.875" customWidth="1"/>
    <col min="3" max="3" width="20.375" customWidth="1"/>
    <col min="4" max="4" width="10.625" customWidth="1"/>
    <col min="5" max="5" width="9.5" customWidth="1"/>
  </cols>
  <sheetData>
    <row r="1" spans="1:5" ht="24.75" customHeight="1">
      <c r="A1" s="1" t="s">
        <v>187</v>
      </c>
    </row>
    <row r="2" spans="1:5" ht="18.75">
      <c r="A2" s="220" t="s">
        <v>532</v>
      </c>
      <c r="B2" s="220"/>
      <c r="C2" s="220"/>
    </row>
    <row r="3" spans="1:5">
      <c r="A3" s="53"/>
      <c r="C3" s="54" t="s">
        <v>2</v>
      </c>
    </row>
    <row r="4" spans="1:5" ht="20.100000000000001" customHeight="1">
      <c r="A4" s="55" t="s">
        <v>3</v>
      </c>
      <c r="B4" s="55" t="s">
        <v>481</v>
      </c>
      <c r="C4" s="55" t="s">
        <v>482</v>
      </c>
    </row>
    <row r="5" spans="1:5" ht="20.100000000000001" customHeight="1">
      <c r="A5" s="55" t="s">
        <v>489</v>
      </c>
      <c r="B5" s="56">
        <v>1420.76</v>
      </c>
      <c r="C5" s="57">
        <f>C6+C7+C8</f>
        <v>1208.6100000000001</v>
      </c>
      <c r="D5" s="58">
        <f>C5-B5</f>
        <v>-212.14999999999986</v>
      </c>
      <c r="E5" s="159">
        <f>D5/B5</f>
        <v>-0.14932148990681035</v>
      </c>
    </row>
    <row r="6" spans="1:5" ht="20.100000000000001" customHeight="1">
      <c r="A6" s="59" t="s">
        <v>126</v>
      </c>
      <c r="B6" s="158">
        <v>250</v>
      </c>
      <c r="C6" s="57">
        <v>250</v>
      </c>
      <c r="D6" s="58">
        <f t="shared" ref="D6:D12" si="0">C6-B6</f>
        <v>0</v>
      </c>
      <c r="E6" s="159">
        <f t="shared" ref="E6:E12" si="1">D6/B6</f>
        <v>0</v>
      </c>
    </row>
    <row r="7" spans="1:5" ht="20.100000000000001" customHeight="1">
      <c r="A7" s="59" t="s">
        <v>125</v>
      </c>
      <c r="B7" s="158">
        <v>569.76</v>
      </c>
      <c r="C7" s="57">
        <v>398.61</v>
      </c>
      <c r="D7" s="58">
        <f t="shared" si="0"/>
        <v>-171.14999999999998</v>
      </c>
      <c r="E7" s="159">
        <f t="shared" si="1"/>
        <v>-0.30038963774220723</v>
      </c>
    </row>
    <row r="8" spans="1:5" ht="20.100000000000001" customHeight="1">
      <c r="A8" s="59" t="s">
        <v>188</v>
      </c>
      <c r="B8" s="158">
        <v>601</v>
      </c>
      <c r="C8" s="57">
        <v>560</v>
      </c>
      <c r="D8" s="58">
        <f t="shared" si="0"/>
        <v>-41</v>
      </c>
      <c r="E8" s="159">
        <f t="shared" si="1"/>
        <v>-6.8219633943427616E-2</v>
      </c>
    </row>
    <row r="9" spans="1:5" ht="20.100000000000001" customHeight="1">
      <c r="A9" s="59" t="s">
        <v>189</v>
      </c>
      <c r="B9" s="158">
        <v>601</v>
      </c>
      <c r="C9" s="57">
        <v>560</v>
      </c>
      <c r="D9" s="58">
        <f t="shared" si="0"/>
        <v>-41</v>
      </c>
      <c r="E9" s="159">
        <f t="shared" si="1"/>
        <v>-6.8219633943427616E-2</v>
      </c>
    </row>
    <row r="10" spans="1:5" ht="20.100000000000001" customHeight="1">
      <c r="A10" s="60" t="s">
        <v>190</v>
      </c>
      <c r="B10" s="158">
        <v>0</v>
      </c>
      <c r="C10" s="57">
        <v>0</v>
      </c>
      <c r="D10" s="58">
        <f t="shared" si="0"/>
        <v>0</v>
      </c>
      <c r="E10" s="159" t="e">
        <f t="shared" si="1"/>
        <v>#DIV/0!</v>
      </c>
    </row>
    <row r="11" spans="1:5" ht="20.100000000000001" customHeight="1">
      <c r="A11" s="59" t="s">
        <v>121</v>
      </c>
      <c r="B11" s="158">
        <v>781.2</v>
      </c>
      <c r="C11" s="57">
        <v>723.91</v>
      </c>
      <c r="D11" s="58">
        <f t="shared" si="0"/>
        <v>-57.290000000000077</v>
      </c>
      <c r="E11" s="159">
        <f t="shared" si="1"/>
        <v>-7.3335893497183918E-2</v>
      </c>
    </row>
    <row r="12" spans="1:5" ht="20.100000000000001" customHeight="1">
      <c r="A12" s="59" t="s">
        <v>122</v>
      </c>
      <c r="B12" s="158">
        <v>959.87</v>
      </c>
      <c r="C12" s="57">
        <v>719.81</v>
      </c>
      <c r="D12" s="58">
        <f t="shared" si="0"/>
        <v>-240.06000000000006</v>
      </c>
      <c r="E12" s="159">
        <f t="shared" si="1"/>
        <v>-0.25009636721639394</v>
      </c>
    </row>
    <row r="13" spans="1:5" ht="64.5" customHeight="1">
      <c r="A13" s="221" t="s">
        <v>533</v>
      </c>
      <c r="B13" s="221"/>
      <c r="C13" s="221"/>
    </row>
    <row r="14" spans="1:5">
      <c r="A14" s="61"/>
    </row>
  </sheetData>
  <mergeCells count="2">
    <mergeCell ref="A2:C2"/>
    <mergeCell ref="A13:C13"/>
  </mergeCells>
  <phoneticPr fontId="58" type="noConversion"/>
  <printOptions horizontalCentered="1"/>
  <pageMargins left="0.22916666666666699" right="0.21875" top="0.74791666666666701" bottom="0.74791666666666701" header="0.31388888888888899" footer="0.31388888888888899"/>
  <pageSetup paperSize="9" orientation="portrait" r:id="rId1"/>
  <legacyDrawing r:id="rId2"/>
</worksheet>
</file>

<file path=xl/worksheets/sheet18.xml><?xml version="1.0" encoding="utf-8"?>
<worksheet xmlns="http://schemas.openxmlformats.org/spreadsheetml/2006/main" xmlns:r="http://schemas.openxmlformats.org/officeDocument/2006/relationships">
  <dimension ref="A1:D18"/>
  <sheetViews>
    <sheetView zoomScaleNormal="100" workbookViewId="0">
      <selection activeCell="A2" sqref="A2:C2"/>
    </sheetView>
  </sheetViews>
  <sheetFormatPr defaultColWidth="9" defaultRowHeight="14.25"/>
  <cols>
    <col min="1" max="1" width="35.625" style="48" customWidth="1"/>
    <col min="2" max="2" width="20.125" customWidth="1"/>
    <col min="3" max="3" width="16.875" customWidth="1"/>
  </cols>
  <sheetData>
    <row r="1" spans="1:4" ht="21.75" customHeight="1">
      <c r="A1" s="49" t="s">
        <v>191</v>
      </c>
    </row>
    <row r="2" spans="1:4" ht="21">
      <c r="A2" s="222" t="s">
        <v>546</v>
      </c>
      <c r="B2" s="222"/>
      <c r="C2" s="222"/>
      <c r="D2" s="50"/>
    </row>
    <row r="3" spans="1:4" ht="18.75">
      <c r="A3" s="51"/>
      <c r="C3" s="52" t="s">
        <v>2</v>
      </c>
    </row>
    <row r="4" spans="1:4" ht="24" customHeight="1">
      <c r="A4" s="144" t="s">
        <v>61</v>
      </c>
      <c r="B4" s="144" t="s">
        <v>484</v>
      </c>
      <c r="C4" s="144" t="s">
        <v>478</v>
      </c>
    </row>
    <row r="5" spans="1:4" ht="24" customHeight="1">
      <c r="A5" s="145" t="s">
        <v>62</v>
      </c>
      <c r="B5" s="146">
        <f>B6+B7+B9+B10+B8</f>
        <v>851122.12256400008</v>
      </c>
      <c r="C5" s="146">
        <f>C6+C7+C9+C10+C8</f>
        <v>570000</v>
      </c>
      <c r="D5" s="50"/>
    </row>
    <row r="6" spans="1:4" ht="24" customHeight="1">
      <c r="A6" s="147" t="s">
        <v>63</v>
      </c>
      <c r="B6" s="148">
        <v>783101.39603000006</v>
      </c>
      <c r="C6" s="149">
        <v>529480</v>
      </c>
      <c r="D6" s="50"/>
    </row>
    <row r="7" spans="1:4" ht="24" customHeight="1">
      <c r="A7" s="147" t="s">
        <v>64</v>
      </c>
      <c r="B7" s="148">
        <v>47869.116950000003</v>
      </c>
      <c r="C7" s="149">
        <v>28000</v>
      </c>
      <c r="D7" s="50"/>
    </row>
    <row r="8" spans="1:4" ht="24" customHeight="1">
      <c r="A8" s="147" t="s">
        <v>65</v>
      </c>
      <c r="B8" s="148">
        <v>3263.3935200000001</v>
      </c>
      <c r="C8" s="149">
        <v>2520</v>
      </c>
      <c r="D8" s="50"/>
    </row>
    <row r="9" spans="1:4" ht="24" customHeight="1">
      <c r="A9" s="147" t="s">
        <v>66</v>
      </c>
      <c r="B9" s="148">
        <v>16562.682206000001</v>
      </c>
      <c r="C9" s="149">
        <v>10000</v>
      </c>
      <c r="D9" s="50"/>
    </row>
    <row r="10" spans="1:4" ht="24" customHeight="1">
      <c r="A10" s="147" t="s">
        <v>483</v>
      </c>
      <c r="B10" s="148">
        <v>325.53385800000001</v>
      </c>
      <c r="C10" s="149"/>
      <c r="D10" s="50"/>
    </row>
    <row r="11" spans="1:4">
      <c r="A11" s="157" t="s">
        <v>488</v>
      </c>
    </row>
    <row r="12" spans="1:4" ht="21">
      <c r="C12" s="50"/>
      <c r="D12" s="50"/>
    </row>
    <row r="14" spans="1:4" ht="21">
      <c r="C14" s="50"/>
      <c r="D14" s="50"/>
    </row>
    <row r="16" spans="1:4" ht="21">
      <c r="C16" s="50"/>
      <c r="D16" s="50"/>
    </row>
    <row r="18" spans="3:4" ht="21">
      <c r="C18" s="50"/>
      <c r="D18" s="50"/>
    </row>
  </sheetData>
  <mergeCells count="1">
    <mergeCell ref="A2:C2"/>
  </mergeCells>
  <phoneticPr fontId="58"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dimension ref="A1:Y10"/>
  <sheetViews>
    <sheetView zoomScaleNormal="100" workbookViewId="0">
      <selection activeCell="C18" sqref="C18"/>
    </sheetView>
  </sheetViews>
  <sheetFormatPr defaultColWidth="9" defaultRowHeight="14.25"/>
  <cols>
    <col min="1" max="1" width="9.5" customWidth="1"/>
    <col min="2" max="2" width="53.375" customWidth="1"/>
    <col min="3" max="3" width="14.5" customWidth="1"/>
    <col min="4" max="14" width="11.625" customWidth="1"/>
    <col min="15" max="15" width="4.5" customWidth="1"/>
    <col min="16" max="16" width="6.5" customWidth="1"/>
    <col min="17" max="18" width="2.5" customWidth="1"/>
    <col min="19" max="19" width="5.625" customWidth="1"/>
    <col min="21" max="21" width="7.5" customWidth="1"/>
    <col min="22" max="22" width="6.5" customWidth="1"/>
    <col min="23" max="24" width="7.5" customWidth="1"/>
    <col min="25" max="25" width="9" hidden="1" customWidth="1"/>
  </cols>
  <sheetData>
    <row r="1" spans="1:3" ht="30" customHeight="1">
      <c r="A1" s="1" t="s">
        <v>192</v>
      </c>
    </row>
    <row r="2" spans="1:3" ht="26.25" customHeight="1">
      <c r="A2" s="211" t="s">
        <v>534</v>
      </c>
      <c r="B2" s="211"/>
      <c r="C2" s="211"/>
    </row>
    <row r="3" spans="1:3" ht="21.75" customHeight="1">
      <c r="C3" s="41" t="s">
        <v>2</v>
      </c>
    </row>
    <row r="4" spans="1:3" ht="21" customHeight="1">
      <c r="A4" s="42" t="s">
        <v>68</v>
      </c>
      <c r="B4" s="42" t="s">
        <v>69</v>
      </c>
      <c r="C4" s="42" t="s">
        <v>110</v>
      </c>
    </row>
    <row r="5" spans="1:3" ht="21" customHeight="1">
      <c r="A5" s="43"/>
      <c r="B5" s="44" t="s">
        <v>71</v>
      </c>
      <c r="C5" s="45">
        <f>SUM(C6:C8)</f>
        <v>570000</v>
      </c>
    </row>
    <row r="6" spans="1:3" ht="21" customHeight="1">
      <c r="A6" s="43">
        <v>212</v>
      </c>
      <c r="B6" s="44" t="s">
        <v>72</v>
      </c>
      <c r="C6" s="46">
        <v>547478.26500000001</v>
      </c>
    </row>
    <row r="7" spans="1:3" ht="21" customHeight="1">
      <c r="A7" s="43">
        <v>231</v>
      </c>
      <c r="B7" s="44" t="s">
        <v>77</v>
      </c>
      <c r="C7" s="47">
        <v>6110</v>
      </c>
    </row>
    <row r="8" spans="1:3" ht="21" customHeight="1">
      <c r="A8" s="43">
        <v>232</v>
      </c>
      <c r="B8" s="44" t="s">
        <v>79</v>
      </c>
      <c r="C8" s="47">
        <v>16411.735000000001</v>
      </c>
    </row>
    <row r="9" spans="1:3">
      <c r="A9" s="157" t="s">
        <v>488</v>
      </c>
      <c r="B9" s="157"/>
      <c r="C9" s="157"/>
    </row>
    <row r="10" spans="1:3">
      <c r="A10" s="223"/>
      <c r="B10" s="223"/>
      <c r="C10" s="223"/>
    </row>
  </sheetData>
  <mergeCells count="2">
    <mergeCell ref="A2:C2"/>
    <mergeCell ref="A10:C10"/>
  </mergeCells>
  <phoneticPr fontId="58"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F31"/>
  <sheetViews>
    <sheetView zoomScaleNormal="100" workbookViewId="0">
      <selection activeCell="E16" sqref="E16"/>
    </sheetView>
  </sheetViews>
  <sheetFormatPr defaultColWidth="9" defaultRowHeight="14.25"/>
  <cols>
    <col min="1" max="1" width="24.5" style="48" customWidth="1"/>
    <col min="2" max="2" width="21.625" customWidth="1"/>
    <col min="3" max="3" width="22.375" customWidth="1"/>
    <col min="4" max="4" width="15.625" customWidth="1"/>
  </cols>
  <sheetData>
    <row r="1" spans="1:6">
      <c r="A1" s="200" t="s">
        <v>520</v>
      </c>
    </row>
    <row r="2" spans="1:6" ht="18.75">
      <c r="A2" s="206" t="s">
        <v>234</v>
      </c>
      <c r="B2" s="207"/>
      <c r="C2" s="207"/>
      <c r="D2" s="8"/>
      <c r="E2" s="8"/>
    </row>
    <row r="3" spans="1:6" ht="15.75">
      <c r="A3" s="25"/>
      <c r="B3" s="84"/>
      <c r="C3" s="26" t="s">
        <v>2</v>
      </c>
      <c r="D3" s="8"/>
      <c r="E3" s="108"/>
    </row>
    <row r="4" spans="1:6" ht="20.100000000000001" customHeight="1">
      <c r="A4" s="27" t="s">
        <v>3</v>
      </c>
      <c r="B4" s="107" t="s">
        <v>235</v>
      </c>
      <c r="C4" s="107" t="s">
        <v>236</v>
      </c>
      <c r="D4" s="85"/>
      <c r="E4" s="109"/>
    </row>
    <row r="5" spans="1:6" ht="20.100000000000001" customHeight="1">
      <c r="A5" s="86" t="s">
        <v>5</v>
      </c>
      <c r="B5" s="30">
        <f>SUM(B6:B18)</f>
        <v>1072030.5188590002</v>
      </c>
      <c r="C5" s="30">
        <f>SUM(C6:C18)</f>
        <v>1146000</v>
      </c>
      <c r="D5" s="99"/>
      <c r="E5" s="108"/>
    </row>
    <row r="6" spans="1:6" ht="20.100000000000001" customHeight="1">
      <c r="A6" s="31" t="s">
        <v>6</v>
      </c>
      <c r="B6" s="32">
        <v>499711.41605100001</v>
      </c>
      <c r="C6" s="113">
        <v>530000</v>
      </c>
      <c r="D6" s="167"/>
      <c r="E6" s="110"/>
    </row>
    <row r="7" spans="1:6" ht="20.100000000000001" customHeight="1">
      <c r="A7" s="112" t="s">
        <v>237</v>
      </c>
      <c r="B7" s="32">
        <v>232.30487799999997</v>
      </c>
      <c r="C7" s="113">
        <v>300</v>
      </c>
      <c r="D7" s="167"/>
      <c r="E7" s="110"/>
    </row>
    <row r="8" spans="1:6" ht="20.100000000000001" customHeight="1">
      <c r="A8" s="87" t="s">
        <v>7</v>
      </c>
      <c r="B8" s="32">
        <v>195120.296306</v>
      </c>
      <c r="C8" s="113">
        <v>216000</v>
      </c>
      <c r="D8" s="167"/>
      <c r="E8" s="110"/>
      <c r="F8" s="100"/>
    </row>
    <row r="9" spans="1:6" ht="20.100000000000001" customHeight="1">
      <c r="A9" s="31" t="s">
        <v>8</v>
      </c>
      <c r="B9" s="32">
        <v>70787.711492999995</v>
      </c>
      <c r="C9" s="113">
        <v>77300</v>
      </c>
      <c r="D9" s="167"/>
      <c r="E9" s="110"/>
    </row>
    <row r="10" spans="1:6" ht="20.100000000000001" customHeight="1">
      <c r="A10" s="31" t="s">
        <v>9</v>
      </c>
      <c r="B10" s="32">
        <v>75323.883014999999</v>
      </c>
      <c r="C10" s="113">
        <v>82000</v>
      </c>
      <c r="D10" s="167"/>
      <c r="E10" s="110"/>
    </row>
    <row r="11" spans="1:6" ht="20.100000000000001" customHeight="1">
      <c r="A11" s="31" t="s">
        <v>10</v>
      </c>
      <c r="B11" s="88">
        <v>53752.578909000003</v>
      </c>
      <c r="C11" s="113">
        <v>60000</v>
      </c>
      <c r="D11" s="167"/>
      <c r="E11" s="110"/>
    </row>
    <row r="12" spans="1:6" ht="20.100000000000001" customHeight="1">
      <c r="A12" s="31" t="s">
        <v>11</v>
      </c>
      <c r="B12" s="32">
        <v>20095.364995</v>
      </c>
      <c r="C12" s="113">
        <v>23000</v>
      </c>
      <c r="D12" s="167"/>
      <c r="E12" s="110"/>
    </row>
    <row r="13" spans="1:6" ht="20.100000000000001" customHeight="1">
      <c r="A13" s="31" t="s">
        <v>12</v>
      </c>
      <c r="B13" s="32">
        <v>30431.684767999999</v>
      </c>
      <c r="C13" s="113">
        <v>34000</v>
      </c>
      <c r="D13" s="167"/>
      <c r="E13" s="110"/>
    </row>
    <row r="14" spans="1:6" ht="20.100000000000001" customHeight="1">
      <c r="A14" s="31" t="s">
        <v>13</v>
      </c>
      <c r="B14" s="32">
        <v>52127.664619000003</v>
      </c>
      <c r="C14" s="113">
        <v>52000</v>
      </c>
      <c r="D14" s="167"/>
      <c r="E14" s="110"/>
    </row>
    <row r="15" spans="1:6" ht="20.100000000000001" customHeight="1">
      <c r="A15" s="31" t="s">
        <v>14</v>
      </c>
      <c r="B15" s="32">
        <v>77.676504000000008</v>
      </c>
      <c r="C15" s="113">
        <v>100</v>
      </c>
      <c r="D15" s="167"/>
      <c r="E15" s="110"/>
    </row>
    <row r="16" spans="1:6" ht="20.100000000000001" customHeight="1">
      <c r="A16" s="31" t="s">
        <v>15</v>
      </c>
      <c r="B16" s="32">
        <v>5132.3670000000002</v>
      </c>
      <c r="C16" s="113">
        <v>5000</v>
      </c>
      <c r="D16" s="167"/>
      <c r="E16" s="110"/>
    </row>
    <row r="17" spans="1:5" ht="20.100000000000001" customHeight="1">
      <c r="A17" s="31" t="s">
        <v>16</v>
      </c>
      <c r="B17" s="32">
        <v>67859.339348000009</v>
      </c>
      <c r="C17" s="113">
        <v>65000</v>
      </c>
      <c r="D17" s="167"/>
      <c r="E17" s="111"/>
    </row>
    <row r="18" spans="1:5" ht="20.100000000000001" customHeight="1">
      <c r="A18" s="112" t="s">
        <v>239</v>
      </c>
      <c r="B18" s="32">
        <v>1378.2309729999999</v>
      </c>
      <c r="C18" s="113">
        <v>1300</v>
      </c>
      <c r="D18" s="167"/>
      <c r="E18" s="111"/>
    </row>
    <row r="19" spans="1:5" ht="20.100000000000001" customHeight="1">
      <c r="A19" s="89" t="s">
        <v>17</v>
      </c>
      <c r="B19" s="30">
        <f>SUM(B20:B24)</f>
        <v>136661.50896200002</v>
      </c>
      <c r="C19" s="30">
        <f>SUM(C20:C24)</f>
        <v>141300</v>
      </c>
      <c r="D19" s="167"/>
      <c r="E19" s="111"/>
    </row>
    <row r="20" spans="1:5" ht="20.100000000000001" customHeight="1">
      <c r="A20" s="31" t="s">
        <v>20</v>
      </c>
      <c r="B20" s="32">
        <v>58958.837369000008</v>
      </c>
      <c r="C20" s="32">
        <v>62000</v>
      </c>
      <c r="D20" s="167"/>
    </row>
    <row r="21" spans="1:5" ht="20.100000000000001" customHeight="1">
      <c r="A21" s="31" t="s">
        <v>18</v>
      </c>
      <c r="B21" s="32">
        <v>14035.383374999999</v>
      </c>
      <c r="C21" s="113">
        <v>12300</v>
      </c>
      <c r="D21" s="167"/>
      <c r="E21" s="111"/>
    </row>
    <row r="22" spans="1:5" ht="20.100000000000001" customHeight="1">
      <c r="A22" s="31" t="s">
        <v>19</v>
      </c>
      <c r="B22" s="32">
        <v>6990.9345309999999</v>
      </c>
      <c r="C22" s="113">
        <v>6000</v>
      </c>
      <c r="D22" s="167"/>
      <c r="E22" s="111"/>
    </row>
    <row r="23" spans="1:5" ht="20.100000000000001" customHeight="1">
      <c r="A23" s="31" t="s">
        <v>22</v>
      </c>
      <c r="B23" s="32">
        <v>56676.353687000003</v>
      </c>
      <c r="C23" s="113">
        <v>61000</v>
      </c>
      <c r="D23" s="167"/>
    </row>
    <row r="24" spans="1:5" ht="20.100000000000001" customHeight="1">
      <c r="A24" s="31" t="s">
        <v>21</v>
      </c>
      <c r="B24" s="32"/>
      <c r="C24" s="32"/>
      <c r="D24" s="167"/>
    </row>
    <row r="25" spans="1:5" ht="20.100000000000001" customHeight="1">
      <c r="A25" s="28" t="s">
        <v>23</v>
      </c>
      <c r="B25" s="33">
        <f>B5+B19</f>
        <v>1208692.0278210002</v>
      </c>
      <c r="C25" s="33">
        <f>C5+C19</f>
        <v>1287300</v>
      </c>
      <c r="D25" s="167"/>
    </row>
    <row r="26" spans="1:5" ht="15.75">
      <c r="A26" s="21"/>
      <c r="B26" s="22"/>
      <c r="C26" s="22"/>
    </row>
    <row r="27" spans="1:5">
      <c r="A27"/>
      <c r="C27" s="101"/>
    </row>
    <row r="28" spans="1:5">
      <c r="A28"/>
    </row>
    <row r="29" spans="1:5">
      <c r="A29"/>
      <c r="D29" s="166"/>
    </row>
    <row r="30" spans="1:5">
      <c r="A30"/>
    </row>
    <row r="31" spans="1:5" ht="15.75">
      <c r="A31" s="23"/>
      <c r="B31" s="24"/>
      <c r="C31" s="24"/>
    </row>
  </sheetData>
  <mergeCells count="1">
    <mergeCell ref="A2:C2"/>
  </mergeCells>
  <phoneticPr fontId="58" type="noConversion"/>
  <printOptions horizontalCentered="1"/>
  <pageMargins left="0.90416666666666701" right="0.41875000000000001" top="0.98402777777777795" bottom="0.98402777777777795" header="0.51180555555555596" footer="0.51180555555555596"/>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dimension ref="A1:Y27"/>
  <sheetViews>
    <sheetView zoomScaleNormal="100" workbookViewId="0">
      <selection activeCell="G7" sqref="G7"/>
    </sheetView>
  </sheetViews>
  <sheetFormatPr defaultColWidth="9" defaultRowHeight="14.25"/>
  <cols>
    <col min="1" max="1" width="9.5" customWidth="1"/>
    <col min="2" max="2" width="55.125" customWidth="1"/>
    <col min="3" max="3" width="14.5" customWidth="1"/>
    <col min="4" max="14" width="11.625" customWidth="1"/>
    <col min="15" max="15" width="4.5" customWidth="1"/>
    <col min="16" max="16" width="6.5" customWidth="1"/>
    <col min="17" max="18" width="2.5" customWidth="1"/>
    <col min="19" max="19" width="5.625" customWidth="1"/>
    <col min="21" max="21" width="7.5" customWidth="1"/>
    <col min="22" max="22" width="6.5" customWidth="1"/>
    <col min="23" max="24" width="7.5" customWidth="1"/>
    <col min="25" max="25" width="9" hidden="1" customWidth="1"/>
  </cols>
  <sheetData>
    <row r="1" spans="1:3" ht="23.25" customHeight="1">
      <c r="A1" s="1" t="s">
        <v>193</v>
      </c>
    </row>
    <row r="2" spans="1:3" ht="26.25" customHeight="1">
      <c r="A2" s="224" t="s">
        <v>535</v>
      </c>
      <c r="B2" s="224"/>
      <c r="C2" s="224"/>
    </row>
    <row r="3" spans="1:3" ht="21.75" customHeight="1">
      <c r="A3" s="7"/>
      <c r="B3" s="7"/>
      <c r="C3" s="40" t="s">
        <v>2</v>
      </c>
    </row>
    <row r="4" spans="1:3" ht="21" customHeight="1">
      <c r="A4" s="11" t="s">
        <v>68</v>
      </c>
      <c r="B4" s="11" t="s">
        <v>69</v>
      </c>
      <c r="C4" s="11" t="s">
        <v>110</v>
      </c>
    </row>
    <row r="5" spans="1:3" ht="21" customHeight="1">
      <c r="A5" s="150"/>
      <c r="B5" s="151" t="s">
        <v>71</v>
      </c>
      <c r="C5" s="152">
        <f>C6+C24+C21</f>
        <v>569999.73499999999</v>
      </c>
    </row>
    <row r="6" spans="1:3" ht="21" customHeight="1">
      <c r="A6" s="150">
        <v>212</v>
      </c>
      <c r="B6" s="151" t="s">
        <v>72</v>
      </c>
      <c r="C6" s="153">
        <f>C7+C14+C18+C19</f>
        <v>547478</v>
      </c>
    </row>
    <row r="7" spans="1:3" ht="21" customHeight="1">
      <c r="A7" s="150">
        <v>21208</v>
      </c>
      <c r="B7" s="154" t="s">
        <v>73</v>
      </c>
      <c r="C7" s="153">
        <f>C8+C9+C10+C11+C12+C13</f>
        <v>506958</v>
      </c>
    </row>
    <row r="8" spans="1:3" ht="21" customHeight="1">
      <c r="A8" s="150">
        <v>2120801</v>
      </c>
      <c r="B8" s="154" t="s">
        <v>194</v>
      </c>
      <c r="C8" s="153">
        <v>198000</v>
      </c>
    </row>
    <row r="9" spans="1:3" ht="21" customHeight="1">
      <c r="A9" s="150">
        <v>2120802</v>
      </c>
      <c r="B9" s="154" t="s">
        <v>195</v>
      </c>
      <c r="C9" s="153">
        <v>212778</v>
      </c>
    </row>
    <row r="10" spans="1:3" ht="21" customHeight="1">
      <c r="A10" s="150">
        <v>2120805</v>
      </c>
      <c r="B10" s="154" t="s">
        <v>196</v>
      </c>
      <c r="C10" s="153">
        <v>4060</v>
      </c>
    </row>
    <row r="11" spans="1:3" ht="21" customHeight="1">
      <c r="A11" s="150">
        <v>2120806</v>
      </c>
      <c r="B11" s="154" t="s">
        <v>197</v>
      </c>
      <c r="C11" s="153">
        <v>5600</v>
      </c>
    </row>
    <row r="12" spans="1:3" ht="21" customHeight="1">
      <c r="A12" s="150">
        <v>2120807</v>
      </c>
      <c r="B12" s="154" t="s">
        <v>198</v>
      </c>
      <c r="C12" s="153">
        <v>2520</v>
      </c>
    </row>
    <row r="13" spans="1:3" ht="21" customHeight="1">
      <c r="A13" s="150">
        <v>2120899</v>
      </c>
      <c r="B13" s="154" t="s">
        <v>199</v>
      </c>
      <c r="C13" s="153">
        <v>84000</v>
      </c>
    </row>
    <row r="14" spans="1:3" ht="21" customHeight="1">
      <c r="A14" s="150">
        <v>21210</v>
      </c>
      <c r="B14" s="154" t="s">
        <v>74</v>
      </c>
      <c r="C14" s="153">
        <v>28000</v>
      </c>
    </row>
    <row r="15" spans="1:3" ht="21" customHeight="1">
      <c r="A15" s="150">
        <v>2121001</v>
      </c>
      <c r="B15" s="154" t="s">
        <v>194</v>
      </c>
      <c r="C15" s="153">
        <v>5500</v>
      </c>
    </row>
    <row r="16" spans="1:3" ht="21" customHeight="1">
      <c r="A16" s="150">
        <v>2121002</v>
      </c>
      <c r="B16" s="154" t="s">
        <v>195</v>
      </c>
      <c r="C16" s="153">
        <v>13500</v>
      </c>
    </row>
    <row r="17" spans="1:3" ht="21" customHeight="1">
      <c r="A17" s="150">
        <v>2121099</v>
      </c>
      <c r="B17" s="154" t="s">
        <v>200</v>
      </c>
      <c r="C17" s="153">
        <v>9000</v>
      </c>
    </row>
    <row r="18" spans="1:3" ht="21" customHeight="1">
      <c r="A18" s="150">
        <v>21211</v>
      </c>
      <c r="B18" s="154" t="s">
        <v>75</v>
      </c>
      <c r="C18" s="153">
        <v>2520</v>
      </c>
    </row>
    <row r="19" spans="1:3" ht="21" customHeight="1">
      <c r="A19" s="150">
        <v>21213</v>
      </c>
      <c r="B19" s="154" t="s">
        <v>76</v>
      </c>
      <c r="C19" s="155">
        <v>10000</v>
      </c>
    </row>
    <row r="20" spans="1:3" ht="21" customHeight="1">
      <c r="A20" s="150">
        <v>2121301</v>
      </c>
      <c r="B20" s="154" t="s">
        <v>201</v>
      </c>
      <c r="C20" s="155">
        <v>10000</v>
      </c>
    </row>
    <row r="21" spans="1:3" ht="21" customHeight="1">
      <c r="A21" s="150">
        <v>231</v>
      </c>
      <c r="B21" s="151" t="s">
        <v>77</v>
      </c>
      <c r="C21" s="155">
        <f>C22</f>
        <v>6110</v>
      </c>
    </row>
    <row r="22" spans="1:3" ht="21" customHeight="1">
      <c r="A22" s="150">
        <v>23104</v>
      </c>
      <c r="B22" s="154" t="s">
        <v>78</v>
      </c>
      <c r="C22" s="155">
        <f>C23</f>
        <v>6110</v>
      </c>
    </row>
    <row r="23" spans="1:3" ht="21" customHeight="1">
      <c r="A23" s="150">
        <v>2310411</v>
      </c>
      <c r="B23" s="154" t="s">
        <v>202</v>
      </c>
      <c r="C23" s="155">
        <f>30550/5</f>
        <v>6110</v>
      </c>
    </row>
    <row r="24" spans="1:3" ht="21" customHeight="1">
      <c r="A24" s="150">
        <v>232</v>
      </c>
      <c r="B24" s="151" t="s">
        <v>79</v>
      </c>
      <c r="C24" s="155">
        <v>16411.735000000001</v>
      </c>
    </row>
    <row r="25" spans="1:3" ht="21" customHeight="1">
      <c r="A25" s="150">
        <v>23204</v>
      </c>
      <c r="B25" s="154" t="s">
        <v>80</v>
      </c>
      <c r="C25" s="155">
        <v>16411.735000000001</v>
      </c>
    </row>
    <row r="26" spans="1:3" ht="18.75" customHeight="1">
      <c r="A26" s="156">
        <v>2320411</v>
      </c>
      <c r="B26" s="154" t="s">
        <v>203</v>
      </c>
      <c r="C26" s="155">
        <v>16411.735000000001</v>
      </c>
    </row>
    <row r="27" spans="1:3">
      <c r="A27" s="225" t="s">
        <v>492</v>
      </c>
      <c r="B27" s="225"/>
      <c r="C27" s="225"/>
    </row>
  </sheetData>
  <mergeCells count="2">
    <mergeCell ref="A2:C2"/>
    <mergeCell ref="A27:C27"/>
  </mergeCells>
  <phoneticPr fontId="58" type="noConversion"/>
  <pageMargins left="0.69930555555555596" right="0.69930555555555596"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1:B15"/>
  <sheetViews>
    <sheetView zoomScaleNormal="100" workbookViewId="0">
      <selection activeCell="B5" sqref="B5:B14"/>
    </sheetView>
  </sheetViews>
  <sheetFormatPr defaultColWidth="9" defaultRowHeight="14.25"/>
  <cols>
    <col min="1" max="1" width="36.125" customWidth="1"/>
    <col min="2" max="2" width="59.125" customWidth="1"/>
  </cols>
  <sheetData>
    <row r="1" spans="1:2">
      <c r="A1" s="1" t="s">
        <v>204</v>
      </c>
    </row>
    <row r="2" spans="1:2" ht="18.75">
      <c r="A2" s="226" t="s">
        <v>485</v>
      </c>
      <c r="B2" s="227"/>
    </row>
    <row r="3" spans="1:2" ht="22.5">
      <c r="A3" s="34"/>
      <c r="B3" s="35" t="s">
        <v>2</v>
      </c>
    </row>
    <row r="4" spans="1:2" ht="20.100000000000001" customHeight="1">
      <c r="A4" s="36" t="s">
        <v>138</v>
      </c>
      <c r="B4" s="37" t="s">
        <v>205</v>
      </c>
    </row>
    <row r="5" spans="1:2" ht="20.100000000000001" customHeight="1">
      <c r="A5" s="38" t="s">
        <v>141</v>
      </c>
      <c r="B5" s="203">
        <v>0</v>
      </c>
    </row>
    <row r="6" spans="1:2" ht="20.100000000000001" customHeight="1">
      <c r="A6" s="38" t="s">
        <v>142</v>
      </c>
      <c r="B6" s="203">
        <v>0</v>
      </c>
    </row>
    <row r="7" spans="1:2" ht="20.100000000000001" customHeight="1">
      <c r="A7" s="38" t="s">
        <v>143</v>
      </c>
      <c r="B7" s="203">
        <v>0</v>
      </c>
    </row>
    <row r="8" spans="1:2" ht="20.100000000000001" customHeight="1">
      <c r="A8" s="38" t="s">
        <v>144</v>
      </c>
      <c r="B8" s="203">
        <v>0</v>
      </c>
    </row>
    <row r="9" spans="1:2" ht="20.100000000000001" customHeight="1">
      <c r="A9" s="38" t="s">
        <v>145</v>
      </c>
      <c r="B9" s="203">
        <v>0</v>
      </c>
    </row>
    <row r="10" spans="1:2" ht="20.100000000000001" customHeight="1">
      <c r="A10" s="38" t="s">
        <v>146</v>
      </c>
      <c r="B10" s="203">
        <v>0</v>
      </c>
    </row>
    <row r="11" spans="1:2" ht="20.100000000000001" customHeight="1">
      <c r="A11" s="38" t="s">
        <v>147</v>
      </c>
      <c r="B11" s="203">
        <v>0</v>
      </c>
    </row>
    <row r="12" spans="1:2" ht="20.100000000000001" customHeight="1">
      <c r="A12" s="38" t="s">
        <v>148</v>
      </c>
      <c r="B12" s="203">
        <v>0</v>
      </c>
    </row>
    <row r="13" spans="1:2" ht="20.100000000000001" customHeight="1">
      <c r="A13" s="38" t="s">
        <v>149</v>
      </c>
      <c r="B13" s="203">
        <v>0</v>
      </c>
    </row>
    <row r="14" spans="1:2" ht="20.100000000000001" customHeight="1">
      <c r="A14" s="38" t="s">
        <v>150</v>
      </c>
      <c r="B14" s="203">
        <v>0</v>
      </c>
    </row>
    <row r="15" spans="1:2">
      <c r="A15" s="39" t="s">
        <v>206</v>
      </c>
    </row>
  </sheetData>
  <mergeCells count="1">
    <mergeCell ref="A2:B2"/>
  </mergeCells>
  <phoneticPr fontId="58" type="noConversion"/>
  <pageMargins left="0.74791666666666701" right="0.74791666666666701" top="0.98402777777777795" bottom="0.98402777777777795" header="0.51180555555555596" footer="0.51180555555555596"/>
  <pageSetup paperSize="9" scale="85" orientation="portrait" r:id="rId1"/>
  <headerFooter alignWithMargins="0"/>
</worksheet>
</file>

<file path=xl/worksheets/sheet22.xml><?xml version="1.0" encoding="utf-8"?>
<worksheet xmlns="http://schemas.openxmlformats.org/spreadsheetml/2006/main" xmlns:r="http://schemas.openxmlformats.org/officeDocument/2006/relationships">
  <dimension ref="A1:D13"/>
  <sheetViews>
    <sheetView zoomScaleNormal="100" workbookViewId="0">
      <selection activeCell="F6" sqref="F6"/>
    </sheetView>
  </sheetViews>
  <sheetFormatPr defaultColWidth="9" defaultRowHeight="14.25"/>
  <cols>
    <col min="1" max="1" width="31.625" customWidth="1"/>
    <col min="2" max="2" width="17.625" customWidth="1"/>
    <col min="3" max="3" width="23.875" customWidth="1"/>
  </cols>
  <sheetData>
    <row r="1" spans="1:4" ht="27" customHeight="1">
      <c r="A1" s="1" t="s">
        <v>207</v>
      </c>
    </row>
    <row r="2" spans="1:4" ht="18.75">
      <c r="A2" s="207" t="s">
        <v>536</v>
      </c>
      <c r="B2" s="207"/>
      <c r="C2" s="207"/>
      <c r="D2" s="8"/>
    </row>
    <row r="3" spans="1:4" ht="15.75">
      <c r="A3" s="25"/>
      <c r="C3" s="26" t="s">
        <v>2</v>
      </c>
      <c r="D3" s="8"/>
    </row>
    <row r="4" spans="1:4" ht="21" customHeight="1">
      <c r="A4" s="27" t="s">
        <v>82</v>
      </c>
      <c r="B4" s="107" t="s">
        <v>486</v>
      </c>
      <c r="C4" s="107" t="s">
        <v>487</v>
      </c>
      <c r="D4" s="13"/>
    </row>
    <row r="5" spans="1:4" ht="21" customHeight="1">
      <c r="A5" s="29" t="s">
        <v>83</v>
      </c>
      <c r="B5" s="30">
        <v>1500</v>
      </c>
      <c r="C5" s="30">
        <v>3600</v>
      </c>
      <c r="D5" s="8"/>
    </row>
    <row r="6" spans="1:4" ht="21" customHeight="1">
      <c r="A6" s="31"/>
      <c r="B6" s="32"/>
      <c r="C6" s="32"/>
      <c r="D6" s="18"/>
    </row>
    <row r="7" spans="1:4" ht="21" customHeight="1">
      <c r="A7" s="28" t="s">
        <v>84</v>
      </c>
      <c r="B7" s="33">
        <v>1500</v>
      </c>
      <c r="C7" s="33">
        <v>3600</v>
      </c>
      <c r="D7" s="21"/>
    </row>
    <row r="8" spans="1:4" ht="15.75">
      <c r="A8" s="157" t="s">
        <v>488</v>
      </c>
      <c r="B8" s="22"/>
      <c r="C8" s="21"/>
      <c r="D8" s="21"/>
    </row>
    <row r="13" spans="1:4" ht="15.75">
      <c r="A13" s="23"/>
      <c r="B13" s="24"/>
      <c r="C13" s="21"/>
      <c r="D13" s="21"/>
    </row>
  </sheetData>
  <mergeCells count="1">
    <mergeCell ref="A2:C2"/>
  </mergeCells>
  <phoneticPr fontId="58"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dimension ref="A1:D14"/>
  <sheetViews>
    <sheetView zoomScaleNormal="100" workbookViewId="0">
      <selection activeCell="H7" sqref="H7"/>
    </sheetView>
  </sheetViews>
  <sheetFormatPr defaultColWidth="9" defaultRowHeight="14.25"/>
  <cols>
    <col min="1" max="1" width="11.75" customWidth="1"/>
    <col min="2" max="2" width="45.125" customWidth="1"/>
    <col min="3" max="3" width="16.75" customWidth="1"/>
  </cols>
  <sheetData>
    <row r="1" spans="1:4" ht="26.25" customHeight="1">
      <c r="A1" s="7" t="s">
        <v>208</v>
      </c>
      <c r="B1" s="7"/>
      <c r="C1" s="7"/>
    </row>
    <row r="2" spans="1:4" ht="15.75">
      <c r="A2" s="228" t="s">
        <v>537</v>
      </c>
      <c r="B2" s="228"/>
      <c r="C2" s="228"/>
      <c r="D2" s="8"/>
    </row>
    <row r="3" spans="1:4" ht="27.75" customHeight="1">
      <c r="A3" s="9"/>
      <c r="B3" s="7"/>
      <c r="C3" s="10" t="s">
        <v>2</v>
      </c>
      <c r="D3" s="8"/>
    </row>
    <row r="4" spans="1:4" ht="20.100000000000001" customHeight="1">
      <c r="A4" s="11" t="s">
        <v>68</v>
      </c>
      <c r="B4" s="11" t="s">
        <v>69</v>
      </c>
      <c r="C4" s="160" t="s">
        <v>490</v>
      </c>
      <c r="D4" s="13"/>
    </row>
    <row r="5" spans="1:4" ht="20.100000000000001" customHeight="1">
      <c r="A5" s="14">
        <v>223</v>
      </c>
      <c r="B5" s="15" t="s">
        <v>86</v>
      </c>
      <c r="C5" s="16">
        <v>3600</v>
      </c>
      <c r="D5" s="8"/>
    </row>
    <row r="6" spans="1:4" ht="20.100000000000001" customHeight="1">
      <c r="A6" s="14">
        <v>22399</v>
      </c>
      <c r="B6" s="17" t="s">
        <v>87</v>
      </c>
      <c r="C6" s="16">
        <v>3600</v>
      </c>
      <c r="D6" s="18"/>
    </row>
    <row r="7" spans="1:4" ht="20.100000000000001" customHeight="1">
      <c r="A7" s="19">
        <v>2239901</v>
      </c>
      <c r="B7" s="17" t="s">
        <v>209</v>
      </c>
      <c r="C7" s="16">
        <v>3600</v>
      </c>
      <c r="D7" s="18"/>
    </row>
    <row r="8" spans="1:4" ht="20.100000000000001" customHeight="1">
      <c r="A8" s="19"/>
      <c r="B8" s="12" t="s">
        <v>88</v>
      </c>
      <c r="C8" s="20">
        <v>3600</v>
      </c>
      <c r="D8" s="21"/>
    </row>
    <row r="9" spans="1:4" ht="15.75">
      <c r="A9" s="157" t="s">
        <v>488</v>
      </c>
      <c r="B9" s="22"/>
      <c r="C9" s="21"/>
      <c r="D9" s="21"/>
    </row>
    <row r="14" spans="1:4" ht="15.75">
      <c r="A14" s="23"/>
      <c r="B14" s="24"/>
      <c r="C14" s="21"/>
      <c r="D14" s="21"/>
    </row>
  </sheetData>
  <mergeCells count="1">
    <mergeCell ref="A2:C2"/>
  </mergeCells>
  <phoneticPr fontId="58"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dimension ref="A1:C13"/>
  <sheetViews>
    <sheetView zoomScaleNormal="100" workbookViewId="0">
      <selection activeCell="A2" sqref="A2:C2"/>
    </sheetView>
  </sheetViews>
  <sheetFormatPr defaultColWidth="9" defaultRowHeight="14.25"/>
  <cols>
    <col min="1" max="1" width="34.25" customWidth="1"/>
    <col min="2" max="2" width="19.5" customWidth="1"/>
    <col min="3" max="3" width="20.75" customWidth="1"/>
  </cols>
  <sheetData>
    <row r="1" spans="1:3" ht="20.25" customHeight="1">
      <c r="A1" s="1" t="s">
        <v>210</v>
      </c>
    </row>
    <row r="2" spans="1:3" ht="18.75">
      <c r="A2" s="211" t="s">
        <v>538</v>
      </c>
      <c r="B2" s="211"/>
      <c r="C2" s="211"/>
    </row>
    <row r="3" spans="1:3">
      <c r="A3" s="1"/>
      <c r="C3" s="2" t="s">
        <v>2</v>
      </c>
    </row>
    <row r="4" spans="1:3" ht="24" customHeight="1">
      <c r="A4" s="3" t="s">
        <v>90</v>
      </c>
      <c r="B4" s="125" t="s">
        <v>491</v>
      </c>
      <c r="C4" s="125" t="s">
        <v>482</v>
      </c>
    </row>
    <row r="5" spans="1:3" ht="24" customHeight="1">
      <c r="A5" s="4" t="s">
        <v>91</v>
      </c>
      <c r="B5" s="5">
        <v>0</v>
      </c>
      <c r="C5" s="5">
        <v>0</v>
      </c>
    </row>
    <row r="6" spans="1:3" ht="24" customHeight="1">
      <c r="A6" s="6" t="s">
        <v>92</v>
      </c>
      <c r="B6" s="5">
        <v>0</v>
      </c>
      <c r="C6" s="5">
        <v>0</v>
      </c>
    </row>
    <row r="7" spans="1:3" ht="24" customHeight="1">
      <c r="A7" s="6" t="s">
        <v>93</v>
      </c>
      <c r="B7" s="5">
        <v>0</v>
      </c>
      <c r="C7" s="5">
        <v>0</v>
      </c>
    </row>
    <row r="8" spans="1:3" ht="24" customHeight="1">
      <c r="A8" s="6" t="s">
        <v>94</v>
      </c>
      <c r="B8" s="5">
        <v>0</v>
      </c>
      <c r="C8" s="5">
        <v>0</v>
      </c>
    </row>
    <row r="9" spans="1:3" ht="24" customHeight="1">
      <c r="A9" s="6" t="s">
        <v>95</v>
      </c>
      <c r="B9" s="5">
        <v>0</v>
      </c>
      <c r="C9" s="5">
        <v>0</v>
      </c>
    </row>
    <row r="10" spans="1:3" ht="24" customHeight="1">
      <c r="A10" s="6" t="s">
        <v>96</v>
      </c>
      <c r="B10" s="5">
        <v>0</v>
      </c>
      <c r="C10" s="5">
        <v>0</v>
      </c>
    </row>
    <row r="11" spans="1:3" ht="24" customHeight="1">
      <c r="A11" s="6" t="s">
        <v>97</v>
      </c>
      <c r="B11" s="5">
        <v>0</v>
      </c>
      <c r="C11" s="5">
        <v>0</v>
      </c>
    </row>
    <row r="13" spans="1:3">
      <c r="A13" s="1" t="s">
        <v>98</v>
      </c>
    </row>
  </sheetData>
  <mergeCells count="1">
    <mergeCell ref="A2:C2"/>
  </mergeCells>
  <phoneticPr fontId="58" type="noConversion"/>
  <pageMargins left="0.69930555555555596" right="0.69930555555555596"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dimension ref="A1:B14"/>
  <sheetViews>
    <sheetView zoomScaleNormal="100" workbookViewId="0">
      <selection activeCell="F13" sqref="F13"/>
    </sheetView>
  </sheetViews>
  <sheetFormatPr defaultColWidth="9" defaultRowHeight="14.25"/>
  <cols>
    <col min="1" max="1" width="39.875" customWidth="1"/>
    <col min="2" max="2" width="31.5" customWidth="1"/>
  </cols>
  <sheetData>
    <row r="1" spans="1:2">
      <c r="A1" s="1" t="s">
        <v>211</v>
      </c>
    </row>
    <row r="2" spans="1:2" ht="18.75">
      <c r="A2" s="211" t="s">
        <v>539</v>
      </c>
      <c r="B2" s="211"/>
    </row>
    <row r="3" spans="1:2">
      <c r="A3" s="1"/>
      <c r="B3" s="2" t="s">
        <v>2</v>
      </c>
    </row>
    <row r="4" spans="1:2" ht="24" customHeight="1">
      <c r="A4" s="3" t="s">
        <v>90</v>
      </c>
      <c r="B4" s="125" t="s">
        <v>482</v>
      </c>
    </row>
    <row r="5" spans="1:2" ht="24" customHeight="1">
      <c r="A5" s="4" t="s">
        <v>91</v>
      </c>
      <c r="B5" s="203">
        <v>0</v>
      </c>
    </row>
    <row r="6" spans="1:2" ht="24" customHeight="1">
      <c r="A6" s="6" t="s">
        <v>101</v>
      </c>
      <c r="B6" s="203">
        <v>0</v>
      </c>
    </row>
    <row r="7" spans="1:2" ht="24" customHeight="1">
      <c r="A7" s="6" t="s">
        <v>102</v>
      </c>
      <c r="B7" s="203">
        <v>0</v>
      </c>
    </row>
    <row r="8" spans="1:2" ht="24" customHeight="1">
      <c r="A8" s="6" t="s">
        <v>103</v>
      </c>
      <c r="B8" s="203">
        <v>0</v>
      </c>
    </row>
    <row r="9" spans="1:2" ht="24" customHeight="1">
      <c r="A9" s="6" t="s">
        <v>104</v>
      </c>
      <c r="B9" s="203">
        <v>0</v>
      </c>
    </row>
    <row r="10" spans="1:2" ht="24" customHeight="1">
      <c r="A10" s="6" t="s">
        <v>105</v>
      </c>
      <c r="B10" s="203">
        <v>0</v>
      </c>
    </row>
    <row r="11" spans="1:2" ht="24" customHeight="1">
      <c r="A11" s="6" t="s">
        <v>106</v>
      </c>
      <c r="B11" s="203">
        <v>0</v>
      </c>
    </row>
    <row r="12" spans="1:2" ht="24" customHeight="1">
      <c r="A12" s="5"/>
      <c r="B12" s="203"/>
    </row>
    <row r="14" spans="1:2">
      <c r="A14" s="1" t="s">
        <v>98</v>
      </c>
    </row>
  </sheetData>
  <mergeCells count="1">
    <mergeCell ref="A2:B2"/>
  </mergeCells>
  <phoneticPr fontId="58" type="noConversion"/>
  <pageMargins left="0.69930555555555596" right="0.69930555555555596"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dimension ref="A1:C7"/>
  <sheetViews>
    <sheetView zoomScaleNormal="100" workbookViewId="0">
      <selection activeCell="E18" sqref="E18"/>
    </sheetView>
  </sheetViews>
  <sheetFormatPr defaultColWidth="9" defaultRowHeight="14.25"/>
  <cols>
    <col min="1" max="1" width="26.25" customWidth="1"/>
    <col min="2" max="2" width="40.375" customWidth="1"/>
    <col min="3" max="4" width="25.125" customWidth="1"/>
  </cols>
  <sheetData>
    <row r="1" spans="1:3">
      <c r="A1" s="1" t="s">
        <v>212</v>
      </c>
    </row>
    <row r="2" spans="1:3" ht="18.75">
      <c r="A2" s="211" t="s">
        <v>213</v>
      </c>
      <c r="B2" s="211"/>
      <c r="C2" s="162"/>
    </row>
    <row r="3" spans="1:3">
      <c r="B3" s="165" t="s">
        <v>494</v>
      </c>
    </row>
    <row r="4" spans="1:3">
      <c r="A4" s="161" t="s">
        <v>493</v>
      </c>
      <c r="B4" s="201" t="s">
        <v>542</v>
      </c>
    </row>
    <row r="5" spans="1:3">
      <c r="A5" s="161" t="s">
        <v>495</v>
      </c>
      <c r="B5" s="171">
        <v>140600</v>
      </c>
    </row>
    <row r="6" spans="1:3">
      <c r="A6" s="161" t="s">
        <v>496</v>
      </c>
      <c r="B6" s="171">
        <v>145900</v>
      </c>
    </row>
    <row r="7" spans="1:3">
      <c r="A7" s="164" t="s">
        <v>540</v>
      </c>
      <c r="B7" s="171">
        <v>10000</v>
      </c>
    </row>
  </sheetData>
  <mergeCells count="1">
    <mergeCell ref="A2:B2"/>
  </mergeCells>
  <phoneticPr fontId="58" type="noConversion"/>
  <pageMargins left="0.69930555555555596" right="0.69930555555555596"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dimension ref="A1:C7"/>
  <sheetViews>
    <sheetView zoomScaleNormal="100" workbookViewId="0">
      <selection activeCell="C22" sqref="C22"/>
    </sheetView>
  </sheetViews>
  <sheetFormatPr defaultColWidth="9" defaultRowHeight="14.25"/>
  <cols>
    <col min="1" max="1" width="24.875" customWidth="1"/>
    <col min="2" max="2" width="41.625" customWidth="1"/>
    <col min="3" max="3" width="20.375" customWidth="1"/>
    <col min="4" max="5" width="20.125" customWidth="1"/>
  </cols>
  <sheetData>
    <row r="1" spans="1:3">
      <c r="A1" s="1" t="s">
        <v>214</v>
      </c>
    </row>
    <row r="2" spans="1:3" ht="18.75">
      <c r="A2" s="211" t="s">
        <v>1</v>
      </c>
      <c r="B2" s="211"/>
      <c r="C2" s="162"/>
    </row>
    <row r="3" spans="1:3">
      <c r="B3" s="165" t="s">
        <v>494</v>
      </c>
    </row>
    <row r="4" spans="1:3">
      <c r="A4" s="161" t="s">
        <v>493</v>
      </c>
      <c r="B4" s="201" t="s">
        <v>542</v>
      </c>
    </row>
    <row r="5" spans="1:3">
      <c r="A5" s="161" t="s">
        <v>497</v>
      </c>
      <c r="B5" s="171">
        <v>471560</v>
      </c>
    </row>
    <row r="6" spans="1:3">
      <c r="A6" s="161" t="s">
        <v>498</v>
      </c>
      <c r="B6" s="171">
        <v>484800</v>
      </c>
    </row>
    <row r="7" spans="1:3">
      <c r="A7" s="164" t="s">
        <v>541</v>
      </c>
      <c r="B7" s="171">
        <v>90000</v>
      </c>
    </row>
  </sheetData>
  <mergeCells count="1">
    <mergeCell ref="A2:B2"/>
  </mergeCells>
  <phoneticPr fontId="58" type="noConversion"/>
  <pageMargins left="0.69930555555555596" right="0.69930555555555596"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dimension ref="A1:I26"/>
  <sheetViews>
    <sheetView tabSelected="1" topLeftCell="A4" zoomScaleNormal="100" workbookViewId="0">
      <selection activeCell="C22" sqref="C22"/>
    </sheetView>
  </sheetViews>
  <sheetFormatPr defaultColWidth="9" defaultRowHeight="14.25"/>
  <cols>
    <col min="1" max="1" width="13.375" style="67" customWidth="1"/>
    <col min="2" max="2" width="22.75" style="67" customWidth="1"/>
    <col min="3" max="3" width="23.875" style="67" customWidth="1"/>
    <col min="4" max="16384" width="9" style="67"/>
  </cols>
  <sheetData>
    <row r="1" spans="1:9" ht="31.5" customHeight="1">
      <c r="A1" s="199" t="s">
        <v>519</v>
      </c>
    </row>
    <row r="2" spans="1:9" ht="29.25" customHeight="1">
      <c r="A2" s="208" t="s">
        <v>240</v>
      </c>
      <c r="B2" s="208"/>
      <c r="C2" s="208"/>
      <c r="F2" s="98"/>
      <c r="G2" s="98"/>
      <c r="H2" s="98"/>
      <c r="I2" s="98"/>
    </row>
    <row r="3" spans="1:9" ht="16.5" customHeight="1">
      <c r="A3" s="75"/>
      <c r="B3" s="76"/>
      <c r="C3" s="77" t="s">
        <v>2</v>
      </c>
    </row>
    <row r="4" spans="1:9" ht="20.100000000000001" customHeight="1">
      <c r="A4" s="78" t="s">
        <v>24</v>
      </c>
      <c r="B4" s="78" t="s">
        <v>25</v>
      </c>
      <c r="C4" s="78" t="s">
        <v>26</v>
      </c>
    </row>
    <row r="5" spans="1:9" ht="20.100000000000001" customHeight="1">
      <c r="A5" s="79" t="s">
        <v>27</v>
      </c>
      <c r="B5" s="80" t="s">
        <v>28</v>
      </c>
      <c r="C5" s="114">
        <v>70000</v>
      </c>
    </row>
    <row r="6" spans="1:9" ht="20.100000000000001" customHeight="1">
      <c r="A6" s="79" t="s">
        <v>243</v>
      </c>
      <c r="B6" s="80" t="s">
        <v>244</v>
      </c>
      <c r="C6" s="114">
        <v>900</v>
      </c>
    </row>
    <row r="7" spans="1:9" ht="20.100000000000001" customHeight="1">
      <c r="A7" s="79" t="s">
        <v>29</v>
      </c>
      <c r="B7" s="80" t="s">
        <v>30</v>
      </c>
      <c r="C7" s="114">
        <v>21000</v>
      </c>
    </row>
    <row r="8" spans="1:9" ht="20.100000000000001" customHeight="1">
      <c r="A8" s="79" t="s">
        <v>31</v>
      </c>
      <c r="B8" s="80" t="s">
        <v>32</v>
      </c>
      <c r="C8" s="114">
        <v>125000</v>
      </c>
    </row>
    <row r="9" spans="1:9" ht="20.100000000000001" customHeight="1">
      <c r="A9" s="79" t="s">
        <v>33</v>
      </c>
      <c r="B9" s="80" t="s">
        <v>34</v>
      </c>
      <c r="C9" s="114">
        <v>56000</v>
      </c>
    </row>
    <row r="10" spans="1:9" ht="20.100000000000001" customHeight="1">
      <c r="A10" s="79" t="s">
        <v>35</v>
      </c>
      <c r="B10" s="80" t="s">
        <v>36</v>
      </c>
      <c r="C10" s="114">
        <v>3200</v>
      </c>
    </row>
    <row r="11" spans="1:9" ht="20.100000000000001" customHeight="1">
      <c r="A11" s="79" t="s">
        <v>37</v>
      </c>
      <c r="B11" s="80" t="s">
        <v>38</v>
      </c>
      <c r="C11" s="114">
        <v>65000</v>
      </c>
    </row>
    <row r="12" spans="1:9" ht="20.100000000000001" customHeight="1">
      <c r="A12" s="79" t="s">
        <v>39</v>
      </c>
      <c r="B12" s="80" t="s">
        <v>40</v>
      </c>
      <c r="C12" s="114">
        <v>32000</v>
      </c>
    </row>
    <row r="13" spans="1:9" ht="20.100000000000001" customHeight="1">
      <c r="A13" s="79" t="s">
        <v>41</v>
      </c>
      <c r="B13" s="80" t="s">
        <v>42</v>
      </c>
      <c r="C13" s="114">
        <v>10000</v>
      </c>
    </row>
    <row r="14" spans="1:9" ht="20.100000000000001" customHeight="1">
      <c r="A14" s="79" t="s">
        <v>43</v>
      </c>
      <c r="B14" s="80" t="s">
        <v>44</v>
      </c>
      <c r="C14" s="114">
        <v>85839</v>
      </c>
    </row>
    <row r="15" spans="1:9" ht="20.100000000000001" customHeight="1">
      <c r="A15" s="79" t="s">
        <v>45</v>
      </c>
      <c r="B15" s="80" t="s">
        <v>46</v>
      </c>
      <c r="C15" s="114">
        <v>13000</v>
      </c>
    </row>
    <row r="16" spans="1:9" ht="20.100000000000001" customHeight="1">
      <c r="A16" s="79" t="s">
        <v>47</v>
      </c>
      <c r="B16" s="80" t="s">
        <v>48</v>
      </c>
      <c r="C16" s="114">
        <v>6500</v>
      </c>
    </row>
    <row r="17" spans="1:3" ht="20.100000000000001" customHeight="1">
      <c r="A17" s="79" t="s">
        <v>245</v>
      </c>
      <c r="B17" s="80" t="s">
        <v>246</v>
      </c>
      <c r="C17" s="114">
        <v>3728</v>
      </c>
    </row>
    <row r="18" spans="1:3" ht="20.100000000000001" customHeight="1">
      <c r="A18" s="79" t="s">
        <v>49</v>
      </c>
      <c r="B18" s="80" t="s">
        <v>50</v>
      </c>
      <c r="C18" s="114">
        <v>20000</v>
      </c>
    </row>
    <row r="19" spans="1:3" ht="20.100000000000001" customHeight="1">
      <c r="A19" s="79" t="s">
        <v>247</v>
      </c>
      <c r="B19" s="80" t="s">
        <v>248</v>
      </c>
      <c r="C19" s="114">
        <v>2500</v>
      </c>
    </row>
    <row r="20" spans="1:3" ht="20.100000000000001" customHeight="1">
      <c r="A20" s="79" t="s">
        <v>51</v>
      </c>
      <c r="B20" s="80" t="s">
        <v>52</v>
      </c>
      <c r="C20" s="114">
        <v>4000</v>
      </c>
    </row>
    <row r="21" spans="1:3" ht="20.100000000000001" customHeight="1">
      <c r="A21" s="79" t="s">
        <v>53</v>
      </c>
      <c r="B21" s="80" t="s">
        <v>54</v>
      </c>
      <c r="C21" s="114">
        <f>11000-1700</f>
        <v>9300</v>
      </c>
    </row>
    <row r="22" spans="1:3" ht="20.100000000000001" customHeight="1">
      <c r="A22" s="79" t="s">
        <v>55</v>
      </c>
      <c r="B22" s="80" t="s">
        <v>56</v>
      </c>
      <c r="C22" s="114"/>
    </row>
    <row r="23" spans="1:3">
      <c r="A23" s="79" t="s">
        <v>57</v>
      </c>
      <c r="B23" s="80" t="s">
        <v>58</v>
      </c>
      <c r="C23" s="114">
        <v>5033</v>
      </c>
    </row>
    <row r="24" spans="1:3">
      <c r="A24" s="79" t="s">
        <v>241</v>
      </c>
      <c r="B24" s="80" t="s">
        <v>242</v>
      </c>
      <c r="C24" s="114">
        <v>100</v>
      </c>
    </row>
    <row r="25" spans="1:3">
      <c r="A25" s="81"/>
      <c r="B25" s="82" t="s">
        <v>59</v>
      </c>
      <c r="C25" s="115">
        <v>533100</v>
      </c>
    </row>
    <row r="26" spans="1:3">
      <c r="A26" s="75"/>
      <c r="B26" s="75"/>
      <c r="C26" s="83"/>
    </row>
  </sheetData>
  <mergeCells count="1">
    <mergeCell ref="A2:C2"/>
  </mergeCells>
  <phoneticPr fontId="58"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E19"/>
  <sheetViews>
    <sheetView zoomScaleNormal="100" workbookViewId="0">
      <selection activeCell="E9" sqref="E9"/>
    </sheetView>
  </sheetViews>
  <sheetFormatPr defaultColWidth="9" defaultRowHeight="14.25"/>
  <cols>
    <col min="1" max="1" width="29.875" style="48" customWidth="1"/>
    <col min="2" max="2" width="20.25" style="48" customWidth="1"/>
    <col min="3" max="3" width="20.75" customWidth="1"/>
    <col min="4" max="4" width="11.625" customWidth="1"/>
  </cols>
  <sheetData>
    <row r="1" spans="1:5">
      <c r="A1" s="49" t="s">
        <v>60</v>
      </c>
    </row>
    <row r="3" spans="1:5" ht="21">
      <c r="A3" s="209" t="s">
        <v>525</v>
      </c>
      <c r="B3" s="209"/>
      <c r="C3" s="209"/>
      <c r="D3" s="50"/>
      <c r="E3" s="50"/>
    </row>
    <row r="4" spans="1:5" ht="18.75">
      <c r="A4" s="51"/>
      <c r="B4" s="51"/>
      <c r="C4" s="94" t="s">
        <v>2</v>
      </c>
    </row>
    <row r="5" spans="1:5" ht="21">
      <c r="A5" s="95" t="s">
        <v>61</v>
      </c>
      <c r="B5" s="95" t="s">
        <v>249</v>
      </c>
      <c r="C5" s="95" t="s">
        <v>250</v>
      </c>
      <c r="D5" s="50"/>
      <c r="E5" s="50"/>
    </row>
    <row r="6" spans="1:5" ht="21">
      <c r="A6" s="96" t="s">
        <v>62</v>
      </c>
      <c r="B6" s="97">
        <f>B7+B8+B9+B10+B11</f>
        <v>851122.12256400008</v>
      </c>
      <c r="C6" s="97">
        <f>C7+C8+C9+C10+C11</f>
        <v>570000</v>
      </c>
      <c r="D6" s="50"/>
      <c r="E6" s="50"/>
    </row>
    <row r="7" spans="1:5" ht="21">
      <c r="A7" s="116" t="s">
        <v>63</v>
      </c>
      <c r="B7" s="117">
        <v>783101.39603000006</v>
      </c>
      <c r="C7" s="118">
        <v>529480</v>
      </c>
      <c r="D7" s="50"/>
      <c r="E7" s="50"/>
    </row>
    <row r="8" spans="1:5" ht="21">
      <c r="A8" s="116" t="s">
        <v>499</v>
      </c>
      <c r="B8" s="117">
        <v>47869.116950000003</v>
      </c>
      <c r="C8" s="118">
        <v>28000</v>
      </c>
      <c r="D8" s="50"/>
      <c r="E8" s="50"/>
    </row>
    <row r="9" spans="1:5" ht="21">
      <c r="A9" s="116" t="s">
        <v>65</v>
      </c>
      <c r="B9" s="117">
        <v>3263.3935200000001</v>
      </c>
      <c r="C9" s="118">
        <v>2520</v>
      </c>
      <c r="D9" s="50"/>
      <c r="E9" s="50"/>
    </row>
    <row r="10" spans="1:5" ht="21">
      <c r="A10" s="116" t="s">
        <v>66</v>
      </c>
      <c r="B10" s="117">
        <v>16562.682206000001</v>
      </c>
      <c r="C10" s="118">
        <v>10000</v>
      </c>
      <c r="D10" s="50"/>
      <c r="E10" s="50"/>
    </row>
    <row r="11" spans="1:5" ht="21">
      <c r="A11" s="116" t="s">
        <v>251</v>
      </c>
      <c r="B11" s="117">
        <v>325.53385800000001</v>
      </c>
      <c r="C11" s="118"/>
      <c r="D11" s="50"/>
      <c r="E11" s="50"/>
    </row>
    <row r="12" spans="1:5">
      <c r="A12" s="157" t="s">
        <v>488</v>
      </c>
    </row>
    <row r="13" spans="1:5" ht="21">
      <c r="D13" s="50"/>
      <c r="E13" s="50"/>
    </row>
    <row r="15" spans="1:5" ht="21">
      <c r="D15" s="50"/>
      <c r="E15" s="50"/>
    </row>
    <row r="17" spans="4:5" ht="21">
      <c r="D17" s="50"/>
      <c r="E17" s="50"/>
    </row>
    <row r="19" spans="4:5" ht="21">
      <c r="D19" s="50"/>
      <c r="E19" s="50"/>
    </row>
  </sheetData>
  <mergeCells count="1">
    <mergeCell ref="A3:C3"/>
  </mergeCells>
  <phoneticPr fontId="58"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Y19"/>
  <sheetViews>
    <sheetView zoomScaleNormal="100" workbookViewId="0">
      <selection activeCell="D6" sqref="D6"/>
    </sheetView>
  </sheetViews>
  <sheetFormatPr defaultColWidth="9" defaultRowHeight="14.25"/>
  <cols>
    <col min="1" max="1" width="8.875" customWidth="1"/>
    <col min="2" max="2" width="52.75" customWidth="1"/>
    <col min="3" max="3" width="17.5" customWidth="1"/>
    <col min="4" max="14" width="11.625" customWidth="1"/>
    <col min="15" max="15" width="4.5" customWidth="1"/>
    <col min="16" max="16" width="6.5" customWidth="1"/>
    <col min="17" max="18" width="2.5" customWidth="1"/>
    <col min="19" max="19" width="5.625" customWidth="1"/>
    <col min="21" max="21" width="7.5" customWidth="1"/>
    <col min="22" max="22" width="6.5" customWidth="1"/>
    <col min="23" max="24" width="7.5" customWidth="1"/>
    <col min="25" max="25" width="9" hidden="1" customWidth="1"/>
  </cols>
  <sheetData>
    <row r="1" spans="1:3" ht="21.75" customHeight="1">
      <c r="A1" s="1" t="s">
        <v>67</v>
      </c>
    </row>
    <row r="2" spans="1:3" ht="26.25" customHeight="1">
      <c r="A2" s="210" t="s">
        <v>526</v>
      </c>
      <c r="B2" s="210"/>
      <c r="C2" s="210"/>
    </row>
    <row r="3" spans="1:3" ht="21.75" customHeight="1">
      <c r="C3" s="92" t="s">
        <v>2</v>
      </c>
    </row>
    <row r="4" spans="1:3" ht="21" customHeight="1">
      <c r="A4" s="42" t="s">
        <v>68</v>
      </c>
      <c r="B4" s="42" t="s">
        <v>69</v>
      </c>
      <c r="C4" s="42" t="s">
        <v>70</v>
      </c>
    </row>
    <row r="5" spans="1:3" ht="21" customHeight="1">
      <c r="A5" s="43"/>
      <c r="B5" s="44" t="s">
        <v>71</v>
      </c>
      <c r="C5" s="45">
        <f>C6+C11+C13</f>
        <v>569999.73499999999</v>
      </c>
    </row>
    <row r="6" spans="1:3" ht="21" customHeight="1">
      <c r="A6" s="43">
        <v>212</v>
      </c>
      <c r="B6" s="44" t="s">
        <v>72</v>
      </c>
      <c r="C6" s="124">
        <v>547478</v>
      </c>
    </row>
    <row r="7" spans="1:3" ht="21" customHeight="1">
      <c r="A7" s="43">
        <v>21208</v>
      </c>
      <c r="B7" s="93" t="s">
        <v>73</v>
      </c>
      <c r="C7" s="124">
        <v>506958</v>
      </c>
    </row>
    <row r="8" spans="1:3" ht="21" customHeight="1">
      <c r="A8" s="43">
        <v>21210</v>
      </c>
      <c r="B8" s="93" t="s">
        <v>74</v>
      </c>
      <c r="C8" s="124">
        <v>28000</v>
      </c>
    </row>
    <row r="9" spans="1:3" ht="21" customHeight="1">
      <c r="A9" s="43">
        <v>21211</v>
      </c>
      <c r="B9" s="93" t="s">
        <v>75</v>
      </c>
      <c r="C9" s="124">
        <v>2520</v>
      </c>
    </row>
    <row r="10" spans="1:3" ht="21" customHeight="1">
      <c r="A10" s="43">
        <v>21213</v>
      </c>
      <c r="B10" s="93" t="s">
        <v>76</v>
      </c>
      <c r="C10" s="122">
        <v>10000</v>
      </c>
    </row>
    <row r="11" spans="1:3" ht="21" customHeight="1">
      <c r="A11" s="43">
        <v>231</v>
      </c>
      <c r="B11" s="44" t="s">
        <v>77</v>
      </c>
      <c r="C11" s="122">
        <v>6110</v>
      </c>
    </row>
    <row r="12" spans="1:3" ht="21" customHeight="1">
      <c r="A12" s="43">
        <v>23104</v>
      </c>
      <c r="B12" s="93" t="s">
        <v>78</v>
      </c>
      <c r="C12" s="122">
        <v>6110</v>
      </c>
    </row>
    <row r="13" spans="1:3" ht="21" customHeight="1">
      <c r="A13" s="43">
        <v>232</v>
      </c>
      <c r="B13" s="44" t="s">
        <v>79</v>
      </c>
      <c r="C13" s="122">
        <v>16411.735000000001</v>
      </c>
    </row>
    <row r="14" spans="1:3" ht="21" customHeight="1">
      <c r="A14" s="43">
        <v>23204</v>
      </c>
      <c r="B14" s="93" t="s">
        <v>80</v>
      </c>
      <c r="C14" s="122">
        <v>16411.735000000001</v>
      </c>
    </row>
    <row r="15" spans="1:3">
      <c r="A15" s="119">
        <v>233</v>
      </c>
      <c r="B15" s="120" t="s">
        <v>252</v>
      </c>
      <c r="C15" s="121">
        <v>0</v>
      </c>
    </row>
    <row r="16" spans="1:3">
      <c r="A16" s="119">
        <v>23304</v>
      </c>
      <c r="B16" s="119" t="s">
        <v>253</v>
      </c>
      <c r="C16" s="123">
        <v>0</v>
      </c>
    </row>
    <row r="17" spans="1:3">
      <c r="A17" s="119">
        <v>229</v>
      </c>
      <c r="B17" s="120" t="s">
        <v>254</v>
      </c>
      <c r="C17" s="121">
        <v>0</v>
      </c>
    </row>
    <row r="18" spans="1:3">
      <c r="A18" s="119">
        <v>22904</v>
      </c>
      <c r="B18" s="119" t="s">
        <v>255</v>
      </c>
      <c r="C18" s="123">
        <v>0</v>
      </c>
    </row>
    <row r="19" spans="1:3">
      <c r="A19" s="157" t="s">
        <v>488</v>
      </c>
    </row>
  </sheetData>
  <mergeCells count="1">
    <mergeCell ref="A2:C2"/>
  </mergeCells>
  <phoneticPr fontId="58"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E12"/>
  <sheetViews>
    <sheetView zoomScaleNormal="100" workbookViewId="0">
      <selection activeCell="C17" sqref="C17"/>
    </sheetView>
  </sheetViews>
  <sheetFormatPr defaultColWidth="9" defaultRowHeight="14.25"/>
  <cols>
    <col min="1" max="1" width="22.625" customWidth="1"/>
    <col min="2" max="2" width="17.625" customWidth="1"/>
    <col min="3" max="3" width="28.875" customWidth="1"/>
  </cols>
  <sheetData>
    <row r="1" spans="1:5" ht="24.75" customHeight="1">
      <c r="A1" s="1" t="s">
        <v>81</v>
      </c>
    </row>
    <row r="2" spans="1:5" ht="18" customHeight="1">
      <c r="A2" s="207" t="s">
        <v>527</v>
      </c>
      <c r="B2" s="207"/>
      <c r="C2" s="207"/>
      <c r="D2" s="8"/>
      <c r="E2" s="8"/>
    </row>
    <row r="3" spans="1:5" ht="15.75">
      <c r="A3" s="25"/>
      <c r="B3" s="84"/>
      <c r="C3" s="26" t="s">
        <v>2</v>
      </c>
      <c r="D3" s="8"/>
      <c r="E3" s="8"/>
    </row>
    <row r="4" spans="1:5" ht="21" customHeight="1">
      <c r="A4" s="27" t="s">
        <v>82</v>
      </c>
      <c r="B4" s="107" t="s">
        <v>235</v>
      </c>
      <c r="C4" s="107" t="s">
        <v>236</v>
      </c>
      <c r="D4" s="85"/>
      <c r="E4" s="13"/>
    </row>
    <row r="5" spans="1:5" ht="21" customHeight="1">
      <c r="A5" s="29" t="s">
        <v>83</v>
      </c>
      <c r="B5" s="113">
        <v>1500</v>
      </c>
      <c r="C5" s="113">
        <v>3600</v>
      </c>
      <c r="D5" s="8"/>
      <c r="E5" s="8"/>
    </row>
    <row r="6" spans="1:5" ht="21" customHeight="1">
      <c r="A6" s="28" t="s">
        <v>84</v>
      </c>
      <c r="B6" s="33">
        <v>1500</v>
      </c>
      <c r="C6" s="33">
        <v>3600</v>
      </c>
      <c r="D6" s="21"/>
      <c r="E6" s="21"/>
    </row>
    <row r="7" spans="1:5" ht="15.75">
      <c r="A7" s="157" t="s">
        <v>488</v>
      </c>
      <c r="B7" s="22"/>
      <c r="C7" s="22"/>
      <c r="D7" s="21"/>
      <c r="E7" s="21"/>
    </row>
    <row r="12" spans="1:5" ht="15.75">
      <c r="A12" s="23"/>
      <c r="B12" s="24"/>
      <c r="C12" s="24"/>
      <c r="D12" s="21"/>
      <c r="E12" s="21"/>
    </row>
  </sheetData>
  <mergeCells count="1">
    <mergeCell ref="A2:C2"/>
  </mergeCells>
  <phoneticPr fontId="58"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7.xml><?xml version="1.0" encoding="utf-8"?>
<worksheet xmlns="http://schemas.openxmlformats.org/spreadsheetml/2006/main" xmlns:r="http://schemas.openxmlformats.org/officeDocument/2006/relationships">
  <dimension ref="A1:E13"/>
  <sheetViews>
    <sheetView zoomScaleNormal="100" workbookViewId="0">
      <selection activeCell="E7" sqref="E7"/>
    </sheetView>
  </sheetViews>
  <sheetFormatPr defaultColWidth="9" defaultRowHeight="14.25"/>
  <cols>
    <col min="1" max="1" width="12.375" customWidth="1"/>
    <col min="2" max="2" width="29.625" customWidth="1"/>
    <col min="3" max="3" width="28.25" customWidth="1"/>
  </cols>
  <sheetData>
    <row r="1" spans="1:5" ht="33" customHeight="1">
      <c r="A1" s="1" t="s">
        <v>85</v>
      </c>
    </row>
    <row r="2" spans="1:5" ht="18.75">
      <c r="A2" s="207" t="s">
        <v>528</v>
      </c>
      <c r="B2" s="207"/>
      <c r="C2" s="207"/>
      <c r="D2" s="8"/>
      <c r="E2" s="8"/>
    </row>
    <row r="3" spans="1:5" ht="15.75">
      <c r="B3" s="25"/>
      <c r="C3" s="26" t="s">
        <v>2</v>
      </c>
      <c r="D3" s="8"/>
      <c r="E3" s="8"/>
    </row>
    <row r="4" spans="1:5" ht="20.100000000000001" customHeight="1">
      <c r="A4" s="42" t="s">
        <v>68</v>
      </c>
      <c r="B4" s="42" t="s">
        <v>69</v>
      </c>
      <c r="C4" s="28" t="s">
        <v>4</v>
      </c>
      <c r="D4" s="85"/>
      <c r="E4" s="13"/>
    </row>
    <row r="5" spans="1:5" ht="20.100000000000001" customHeight="1">
      <c r="A5" s="90">
        <v>223</v>
      </c>
      <c r="B5" s="29" t="s">
        <v>86</v>
      </c>
      <c r="C5" s="32">
        <v>3600</v>
      </c>
      <c r="D5" s="8"/>
      <c r="E5" s="8"/>
    </row>
    <row r="6" spans="1:5" ht="20.100000000000001" customHeight="1">
      <c r="A6" s="90">
        <v>22399</v>
      </c>
      <c r="B6" s="31" t="s">
        <v>87</v>
      </c>
      <c r="C6" s="32">
        <v>3600</v>
      </c>
      <c r="D6" s="18"/>
      <c r="E6" s="18"/>
    </row>
    <row r="7" spans="1:5" ht="20.100000000000001" customHeight="1">
      <c r="A7" s="91"/>
      <c r="B7" s="28" t="s">
        <v>88</v>
      </c>
      <c r="C7" s="33">
        <v>3600</v>
      </c>
      <c r="D7" s="21"/>
      <c r="E7" s="21"/>
    </row>
    <row r="8" spans="1:5" ht="15.75">
      <c r="A8" s="157" t="s">
        <v>488</v>
      </c>
      <c r="B8" s="21"/>
      <c r="C8" s="22"/>
      <c r="D8" s="21"/>
      <c r="E8" s="21"/>
    </row>
    <row r="13" spans="1:5" ht="15.75">
      <c r="B13" s="23"/>
      <c r="C13" s="24"/>
      <c r="D13" s="21"/>
      <c r="E13" s="21"/>
    </row>
  </sheetData>
  <mergeCells count="1">
    <mergeCell ref="A2:C2"/>
  </mergeCells>
  <phoneticPr fontId="58" type="noConversion"/>
  <printOptions horizontalCentered="1"/>
  <pageMargins left="0.97916666666666696" right="0.70763888888888904" top="0.74791666666666701" bottom="0.74791666666666701" header="0.31388888888888899" footer="0.31388888888888899"/>
  <pageSetup paperSize="9" orientation="portrait" r:id="rId1"/>
</worksheet>
</file>

<file path=xl/worksheets/sheet8.xml><?xml version="1.0" encoding="utf-8"?>
<worksheet xmlns="http://schemas.openxmlformats.org/spreadsheetml/2006/main" xmlns:r="http://schemas.openxmlformats.org/officeDocument/2006/relationships">
  <dimension ref="A1:C15"/>
  <sheetViews>
    <sheetView zoomScaleNormal="100" workbookViewId="0">
      <selection activeCell="F12" sqref="F12"/>
    </sheetView>
  </sheetViews>
  <sheetFormatPr defaultColWidth="9" defaultRowHeight="14.25"/>
  <cols>
    <col min="1" max="1" width="34.25" customWidth="1"/>
    <col min="2" max="2" width="19.5" customWidth="1"/>
    <col min="3" max="3" width="20.75" customWidth="1"/>
  </cols>
  <sheetData>
    <row r="1" spans="1:3" ht="36" customHeight="1">
      <c r="A1" s="1" t="s">
        <v>89</v>
      </c>
    </row>
    <row r="2" spans="1:3" ht="18.75">
      <c r="A2" s="211" t="s">
        <v>529</v>
      </c>
      <c r="B2" s="211"/>
      <c r="C2" s="211"/>
    </row>
    <row r="3" spans="1:3">
      <c r="A3" s="1"/>
      <c r="C3" s="2" t="s">
        <v>2</v>
      </c>
    </row>
    <row r="4" spans="1:3" ht="24" customHeight="1">
      <c r="A4" s="3" t="s">
        <v>90</v>
      </c>
      <c r="B4" s="125" t="s">
        <v>249</v>
      </c>
      <c r="C4" s="125" t="s">
        <v>250</v>
      </c>
    </row>
    <row r="5" spans="1:3" ht="24" customHeight="1">
      <c r="A5" s="4" t="s">
        <v>91</v>
      </c>
      <c r="B5" s="5">
        <v>0</v>
      </c>
      <c r="C5" s="5">
        <v>0</v>
      </c>
    </row>
    <row r="6" spans="1:3" ht="24" customHeight="1">
      <c r="A6" s="6" t="s">
        <v>92</v>
      </c>
      <c r="B6" s="5">
        <v>0</v>
      </c>
      <c r="C6" s="5">
        <v>0</v>
      </c>
    </row>
    <row r="7" spans="1:3" ht="24" customHeight="1">
      <c r="A7" s="6" t="s">
        <v>93</v>
      </c>
      <c r="B7" s="5">
        <v>0</v>
      </c>
      <c r="C7" s="5">
        <v>0</v>
      </c>
    </row>
    <row r="8" spans="1:3" ht="24" customHeight="1">
      <c r="A8" s="6" t="s">
        <v>94</v>
      </c>
      <c r="B8" s="5">
        <v>0</v>
      </c>
      <c r="C8" s="5">
        <v>0</v>
      </c>
    </row>
    <row r="9" spans="1:3" ht="24" customHeight="1">
      <c r="A9" s="6" t="s">
        <v>95</v>
      </c>
      <c r="B9" s="5">
        <v>0</v>
      </c>
      <c r="C9" s="5">
        <v>0</v>
      </c>
    </row>
    <row r="10" spans="1:3" ht="24" customHeight="1">
      <c r="A10" s="6" t="s">
        <v>96</v>
      </c>
      <c r="B10" s="5">
        <v>0</v>
      </c>
      <c r="C10" s="5">
        <v>0</v>
      </c>
    </row>
    <row r="11" spans="1:3" ht="24" customHeight="1">
      <c r="A11" s="6" t="s">
        <v>97</v>
      </c>
      <c r="B11" s="5">
        <v>0</v>
      </c>
      <c r="C11" s="5">
        <v>0</v>
      </c>
    </row>
    <row r="12" spans="1:3" ht="24" customHeight="1">
      <c r="A12" s="5"/>
      <c r="B12" s="5"/>
      <c r="C12" s="5"/>
    </row>
    <row r="14" spans="1:3">
      <c r="A14" s="189" t="s">
        <v>517</v>
      </c>
    </row>
    <row r="15" spans="1:3">
      <c r="A15" s="157" t="s">
        <v>518</v>
      </c>
    </row>
  </sheetData>
  <mergeCells count="1">
    <mergeCell ref="A2:C2"/>
  </mergeCells>
  <phoneticPr fontId="58" type="noConversion"/>
  <pageMargins left="0.69930555555555596" right="0.69930555555555596"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B15"/>
  <sheetViews>
    <sheetView zoomScaleNormal="100" workbookViewId="0">
      <selection activeCell="G10" sqref="G10"/>
    </sheetView>
  </sheetViews>
  <sheetFormatPr defaultColWidth="9" defaultRowHeight="14.25"/>
  <cols>
    <col min="1" max="1" width="42.125" customWidth="1"/>
    <col min="2" max="2" width="29.25" customWidth="1"/>
  </cols>
  <sheetData>
    <row r="1" spans="1:2">
      <c r="A1" s="1" t="s">
        <v>99</v>
      </c>
    </row>
    <row r="2" spans="1:2" ht="18.75">
      <c r="A2" s="211" t="s">
        <v>530</v>
      </c>
      <c r="B2" s="211"/>
    </row>
    <row r="3" spans="1:2">
      <c r="A3" s="1"/>
      <c r="B3" s="2" t="s">
        <v>2</v>
      </c>
    </row>
    <row r="4" spans="1:2" ht="24" customHeight="1">
      <c r="A4" s="3" t="s">
        <v>61</v>
      </c>
      <c r="B4" s="3" t="s">
        <v>100</v>
      </c>
    </row>
    <row r="5" spans="1:2" ht="24" customHeight="1">
      <c r="A5" s="4" t="s">
        <v>91</v>
      </c>
      <c r="B5" s="5">
        <v>0</v>
      </c>
    </row>
    <row r="6" spans="1:2" ht="24" customHeight="1">
      <c r="A6" s="6" t="s">
        <v>101</v>
      </c>
      <c r="B6" s="5">
        <v>0</v>
      </c>
    </row>
    <row r="7" spans="1:2" ht="24" customHeight="1">
      <c r="A7" s="6" t="s">
        <v>102</v>
      </c>
      <c r="B7" s="5">
        <v>0</v>
      </c>
    </row>
    <row r="8" spans="1:2" ht="24" customHeight="1">
      <c r="A8" s="6" t="s">
        <v>103</v>
      </c>
      <c r="B8" s="5">
        <v>0</v>
      </c>
    </row>
    <row r="9" spans="1:2" ht="24" customHeight="1">
      <c r="A9" s="6" t="s">
        <v>104</v>
      </c>
      <c r="B9" s="5">
        <v>0</v>
      </c>
    </row>
    <row r="10" spans="1:2" ht="24" customHeight="1">
      <c r="A10" s="6" t="s">
        <v>105</v>
      </c>
      <c r="B10" s="5">
        <v>0</v>
      </c>
    </row>
    <row r="11" spans="1:2" ht="24" customHeight="1">
      <c r="A11" s="6" t="s">
        <v>106</v>
      </c>
      <c r="B11" s="5">
        <v>0</v>
      </c>
    </row>
    <row r="12" spans="1:2" ht="24" customHeight="1">
      <c r="A12" s="5"/>
      <c r="B12" s="5"/>
    </row>
    <row r="14" spans="1:2">
      <c r="A14" s="189" t="s">
        <v>517</v>
      </c>
    </row>
    <row r="15" spans="1:2">
      <c r="A15" s="157" t="s">
        <v>518</v>
      </c>
    </row>
  </sheetData>
  <mergeCells count="1">
    <mergeCell ref="A2:B2"/>
  </mergeCells>
  <phoneticPr fontId="58"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10</vt:i4>
      </vt:variant>
    </vt:vector>
  </HeadingPairs>
  <TitlesOfParts>
    <vt:vector size="37" baseType="lpstr">
      <vt:lpstr>目录</vt:lpstr>
      <vt:lpstr>1、全区一般公共预算收入表</vt:lpstr>
      <vt:lpstr>2、全区一般公共预算收入支出表</vt:lpstr>
      <vt:lpstr>3、政府性基金收入表</vt:lpstr>
      <vt:lpstr>4、政府性基金支出表</vt:lpstr>
      <vt:lpstr>5、国有资本经营预算收入表</vt:lpstr>
      <vt:lpstr>6、国有资本经营预算支出表</vt:lpstr>
      <vt:lpstr>7、社会保障基金收入表</vt:lpstr>
      <vt:lpstr>8、社会保障基金支出表</vt:lpstr>
      <vt:lpstr>9、区本级一般公共预算收入表</vt:lpstr>
      <vt:lpstr>10、区本级一般公共预算支出表</vt:lpstr>
      <vt:lpstr>11、区本级一般公共预算支出表（功能科目分类）</vt:lpstr>
      <vt:lpstr>12、区本级一般公共预算基本支出表（经济分类）</vt:lpstr>
      <vt:lpstr>13、一般性转移支付</vt:lpstr>
      <vt:lpstr>14、专项转移支付</vt:lpstr>
      <vt:lpstr>15、专项资金清单</vt:lpstr>
      <vt:lpstr>16、区本级财政拨款“三公”经费预算表</vt:lpstr>
      <vt:lpstr>17、区本级政府性基金预算收入表</vt:lpstr>
      <vt:lpstr>18、区本级基金支出类级</vt:lpstr>
      <vt:lpstr>19、区本级政府性基金预算支出项级</vt:lpstr>
      <vt:lpstr>20、区级基金转移支付</vt:lpstr>
      <vt:lpstr>21、区本级国有资本经营预算收入</vt:lpstr>
      <vt:lpstr>22、区本级国有资本经营预算支出</vt:lpstr>
      <vt:lpstr>23区级社会保险基金收入表</vt:lpstr>
      <vt:lpstr>24区级社会保险基金支出表</vt:lpstr>
      <vt:lpstr>25一般债券表</vt:lpstr>
      <vt:lpstr>26专项债券表</vt:lpstr>
      <vt:lpstr>'1、全区一般公共预算收入表'!Print_Area</vt:lpstr>
      <vt:lpstr>'11、区本级一般公共预算支出表（功能科目分类）'!Print_Area</vt:lpstr>
      <vt:lpstr>'16、区本级财政拨款“三公”经费预算表'!Print_Area</vt:lpstr>
      <vt:lpstr>'2、全区一般公共预算收入支出表'!Print_Area</vt:lpstr>
      <vt:lpstr>'21、区本级国有资本经营预算收入'!Print_Area</vt:lpstr>
      <vt:lpstr>'22、区本级国有资本经营预算支出'!Print_Area</vt:lpstr>
      <vt:lpstr>'23区级社会保险基金收入表'!Print_Area</vt:lpstr>
      <vt:lpstr>'5、国有资本经营预算收入表'!Print_Area</vt:lpstr>
      <vt:lpstr>'6、国有资本经营预算支出表'!Print_Area</vt:lpstr>
      <vt:lpstr>'9、区本级一般公共预算收入表'!Print_Area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新北区财政</cp:lastModifiedBy>
  <cp:lastPrinted>2019-01-29T06:05:48Z</cp:lastPrinted>
  <dcterms:created xsi:type="dcterms:W3CDTF">1996-12-17T01:32:00Z</dcterms:created>
  <dcterms:modified xsi:type="dcterms:W3CDTF">2019-01-30T04:32:17Z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2052-10.1.0.7670</vt:lpwstr>
  </property>
  <property fmtid="{D5CDD505-2E9C-101B-9397-08002B2CF9AE}" pid="3" name="KSORubyTemplateID" linkTarget="0">
    <vt:lpwstr>14</vt:lpwstr>
  </property>
</Properties>
</file>