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540" tabRatio="815" firstSheet="15" activeTab="16"/>
  </bookViews>
  <sheets>
    <sheet name="目录" sheetId="31" r:id="rId1"/>
    <sheet name="1、全区一般公共预算收入表" sheetId="1" r:id="rId2"/>
    <sheet name="2、全区一般公共预算收入支出表" sheetId="27" r:id="rId3"/>
    <sheet name="3、政府性基金收入表" sheetId="11" r:id="rId4"/>
    <sheet name="4、政府性基金支出表" sheetId="12" r:id="rId5"/>
    <sheet name="5、国有资本经营预算收入表" sheetId="16" r:id="rId6"/>
    <sheet name="6、国有资本经营预算支出表" sheetId="17" r:id="rId7"/>
    <sheet name="7、社会保障基金收入表" sheetId="36" r:id="rId8"/>
    <sheet name="8、社会保障基金支出表" sheetId="35" r:id="rId9"/>
    <sheet name="9、区本级一般公共预算收入表" sheetId="26" r:id="rId10"/>
    <sheet name="10、区本级一般公共预算支出表" sheetId="14" r:id="rId11"/>
    <sheet name="11、区本级一般公共预算支出表（功能科目分类）" sheetId="19" r:id="rId12"/>
    <sheet name="12、区本级一般公共预算基本支出表（经济分类）" sheetId="20" r:id="rId13"/>
    <sheet name="13、一般性转移支付" sheetId="13" r:id="rId14"/>
    <sheet name="14、专项转移支付" sheetId="41" r:id="rId15"/>
    <sheet name="15、专项资金清单" sheetId="21" r:id="rId16"/>
    <sheet name="16、区本级财政拨款“三公”经费预算表" sheetId="23" r:id="rId17"/>
    <sheet name="17、区本级政府性基金预算收入表" sheetId="24" r:id="rId18"/>
    <sheet name="18、区本级基金支出类级" sheetId="42" r:id="rId19"/>
    <sheet name="19、区本级政府性基金预算支出项级" sheetId="25" r:id="rId20"/>
    <sheet name="20、区级基金转移支付" sheetId="28" r:id="rId21"/>
    <sheet name="21、区本级国有资本经营预算收入" sheetId="29" r:id="rId22"/>
    <sheet name="22、区本级国有资本经营预算支出" sheetId="30" r:id="rId23"/>
    <sheet name="23区级国有资本转移支付" sheetId="43" r:id="rId24"/>
    <sheet name="24区级社会保险基金收入表" sheetId="37" r:id="rId25"/>
    <sheet name="25区级社会保险基金支出表" sheetId="38" r:id="rId26"/>
    <sheet name="26债务余额" sheetId="39" r:id="rId27"/>
    <sheet name="27一般余额" sheetId="40" r:id="rId28"/>
    <sheet name="28专项余额" sheetId="44" r:id="rId29"/>
    <sheet name="29还本付息" sheetId="45" r:id="rId30"/>
    <sheet name="30限额" sheetId="46" r:id="rId31"/>
    <sheet name="31新增" sheetId="47" r:id="rId32"/>
  </sheets>
  <definedNames>
    <definedName name="_xlnm._FilterDatabase" localSheetId="11" hidden="1">'11、区本级一般公共预算支出表（功能科目分类）'!$A$4:$C$284</definedName>
    <definedName name="_xlnm.Print_Area" localSheetId="1">'1、全区一般公共预算收入表'!$A$1:$B$23</definedName>
    <definedName name="_xlnm.Print_Area" localSheetId="10">'10、区本级一般公共预算支出表'!#REF!</definedName>
    <definedName name="_xlnm.Print_Area" localSheetId="11">'11、区本级一般公共预算支出表（功能科目分类）'!$A$1:$C$248</definedName>
    <definedName name="_xlnm.Print_Area" localSheetId="16">'16、区本级财政拨款“三公”经费预算表'!$A$1:$B$13</definedName>
    <definedName name="_xlnm.Print_Area" localSheetId="2">'2、全区一般公共预算收入支出表'!$A$1:$C$25</definedName>
    <definedName name="_xlnm.Print_Area" localSheetId="21">'21、区本级国有资本经营预算收入'!$A$1:$B$7</definedName>
    <definedName name="_xlnm.Print_Area" localSheetId="22">'22、区本级国有资本经营预算支出'!$A$1:$C$8</definedName>
    <definedName name="_xlnm.Print_Area" localSheetId="23">'23区级国有资本转移支付'!$A$1:$B$15</definedName>
    <definedName name="_xlnm.Print_Area" localSheetId="24">'24区级社会保险基金收入表'!$A$1:$B$13</definedName>
    <definedName name="_xlnm.Print_Area" localSheetId="5">'5、国有资本经营预算收入表'!$A$1:$B$7</definedName>
    <definedName name="_xlnm.Print_Area" localSheetId="6">'6、国有资本经营预算支出表'!$A$1:$C$8</definedName>
    <definedName name="_xlnm.Print_Area" localSheetId="9">'9、区本级一般公共预算收入表'!$A$1:$B$22</definedName>
  </definedNames>
  <calcPr calcId="124519"/>
</workbook>
</file>

<file path=xl/calcChain.xml><?xml version="1.0" encoding="utf-8"?>
<calcChain xmlns="http://schemas.openxmlformats.org/spreadsheetml/2006/main">
  <c r="D5" i="46"/>
  <c r="D23" i="45"/>
  <c r="C23"/>
  <c r="D16"/>
  <c r="C16"/>
  <c r="D13"/>
  <c r="C13"/>
  <c r="D10"/>
  <c r="C10"/>
  <c r="D5"/>
  <c r="C5"/>
  <c r="E7" i="39"/>
  <c r="B7"/>
  <c r="C25" i="25"/>
  <c r="C20"/>
  <c r="C19"/>
  <c r="C17"/>
  <c r="C16"/>
  <c r="C14"/>
  <c r="C13"/>
  <c r="C11"/>
  <c r="C8"/>
  <c r="C7"/>
  <c r="C6"/>
  <c r="C5"/>
  <c r="C10" i="42"/>
  <c r="C9"/>
  <c r="C5"/>
  <c r="C10" i="24"/>
  <c r="B10"/>
  <c r="B7"/>
  <c r="B5" i="23"/>
  <c r="C15" i="13"/>
  <c r="C19" i="20"/>
  <c r="C17"/>
  <c r="C10"/>
  <c r="C5"/>
  <c r="C25" i="14"/>
  <c r="B22" i="26"/>
  <c r="B17"/>
  <c r="B5"/>
  <c r="C17" i="12"/>
  <c r="C13"/>
  <c r="C11"/>
  <c r="C9"/>
  <c r="C8"/>
  <c r="C6"/>
  <c r="C5"/>
  <c r="B10" i="11"/>
  <c r="C25" i="27"/>
  <c r="B23" i="1"/>
  <c r="B18"/>
  <c r="B5"/>
</calcChain>
</file>

<file path=xl/sharedStrings.xml><?xml version="1.0" encoding="utf-8"?>
<sst xmlns="http://schemas.openxmlformats.org/spreadsheetml/2006/main" count="911" uniqueCount="590">
  <si>
    <t>2020年常州市新北区预算信息公开目录</t>
  </si>
  <si>
    <t>2020年新北区财政预算草案</t>
  </si>
  <si>
    <t>2020年常州市新北区一般公共预算收入表（全辖）</t>
  </si>
  <si>
    <t>2020年常州市新北区一般公共预算支出表（全辖）</t>
  </si>
  <si>
    <t>2020年常州市新北区政府性基金预算收入表（全辖）</t>
  </si>
  <si>
    <t>2020年常州市新北区政府性基金预算支出表（全辖）</t>
  </si>
  <si>
    <t>2020年常州市新北区国有资本经营预算收入表（全辖）</t>
  </si>
  <si>
    <t>2020年常州市新北区国有资本经营预算支出表（全辖）</t>
  </si>
  <si>
    <t>2020年常州市新北区社会保障基金预算收入表（全辖）</t>
  </si>
  <si>
    <t>2020年常州市新北区社会保障基金预算支出表（全辖）</t>
  </si>
  <si>
    <t>2020年常州市新北区区本级一般公共预算收入表</t>
  </si>
  <si>
    <t>2020年常州市新北区区本级一般公共预算支出表（按类分）</t>
  </si>
  <si>
    <t>2020年常州市新北区区本级一般公共预算支出表（按功能科目到项）</t>
  </si>
  <si>
    <t>2020年常州市新北区区本级一般公共预算基本支出表（按经济科目到款）</t>
  </si>
  <si>
    <t>2020年常州市新北区区级对下税收返还和一般性转移支付预算表</t>
  </si>
  <si>
    <t>2020年常州市新北区区级对下专项转移支付分项目分地区预算表</t>
  </si>
  <si>
    <t>2020年常州市新北区区级政府部门专项资金管理清单</t>
  </si>
  <si>
    <t>2020年常州市新北区区本级一般公共预算财政拨款“三公”经费等预算表</t>
  </si>
  <si>
    <t>2020年常州市新北区区本级政府性基金预算收入表</t>
  </si>
  <si>
    <t>2020年常州市新北区区本级政府性基金预算支出表（按类分）</t>
  </si>
  <si>
    <t>2020年常州市新北区区本级政府性基金预算支出表（按功能科目到项）</t>
  </si>
  <si>
    <t>2020年常州市新北区区级对下政府性基金转移支付分地区分项目表</t>
  </si>
  <si>
    <t>2020年常州市新北区区本级国有资本经营预算收入表</t>
  </si>
  <si>
    <t>2020年常州市新北区区本级国有资本经营预算支出表（按功能科目到项）</t>
  </si>
  <si>
    <t>2020年常州市新北区区级对下国有资本经营预算转移支付表</t>
  </si>
  <si>
    <t>2020年常州市新北区区本级社会保障基金预算收入表</t>
  </si>
  <si>
    <t>2020年常州市新北区区本级社会保障基金预算支出表（按功能科目到项）</t>
  </si>
  <si>
    <t>常州市新北区2019年地方政府债务限额及余额情况表</t>
  </si>
  <si>
    <r>
      <rPr>
        <sz val="12"/>
        <rFont val="方正仿宋_GBK"/>
        <charset val="134"/>
      </rPr>
      <t>常州市新北区2019年和2020年</t>
    </r>
    <r>
      <rPr>
        <sz val="12"/>
        <rFont val="宋体"/>
        <family val="3"/>
        <charset val="134"/>
      </rPr>
      <t>地方政府</t>
    </r>
    <r>
      <rPr>
        <sz val="12"/>
        <rFont val="宋体"/>
        <family val="3"/>
        <charset val="134"/>
      </rPr>
      <t>一般</t>
    </r>
    <r>
      <rPr>
        <sz val="12"/>
        <rFont val="宋体"/>
        <family val="3"/>
        <charset val="134"/>
      </rPr>
      <t>债务余额情况表</t>
    </r>
  </si>
  <si>
    <r>
      <rPr>
        <sz val="12"/>
        <rFont val="方正仿宋_GBK"/>
        <charset val="134"/>
      </rPr>
      <t>常州市新北区2</t>
    </r>
    <r>
      <rPr>
        <sz val="12"/>
        <rFont val="宋体"/>
        <family val="3"/>
        <charset val="134"/>
      </rPr>
      <t>019年和2020年</t>
    </r>
    <r>
      <rPr>
        <sz val="12"/>
        <rFont val="宋体"/>
        <family val="3"/>
        <charset val="134"/>
      </rPr>
      <t>地方政府专项债务余额情况表</t>
    </r>
  </si>
  <si>
    <r>
      <rPr>
        <sz val="12"/>
        <rFont val="方正仿宋_GBK"/>
        <charset val="134"/>
      </rPr>
      <t>常州市新北区</t>
    </r>
    <r>
      <rPr>
        <sz val="12"/>
        <rFont val="宋体"/>
        <family val="3"/>
        <charset val="134"/>
      </rPr>
      <t>地方政府债券发行及还本付息情况表</t>
    </r>
  </si>
  <si>
    <r>
      <rPr>
        <sz val="12"/>
        <rFont val="方正仿宋_GBK"/>
        <charset val="134"/>
      </rPr>
      <t>常州市新北区2020年</t>
    </r>
    <r>
      <rPr>
        <sz val="12"/>
        <rFont val="宋体"/>
        <family val="3"/>
        <charset val="134"/>
      </rPr>
      <t>地方政府债务</t>
    </r>
    <r>
      <rPr>
        <sz val="12"/>
        <rFont val="宋体"/>
        <family val="3"/>
        <charset val="134"/>
      </rPr>
      <t>限额提前下达</t>
    </r>
    <r>
      <rPr>
        <sz val="12"/>
        <rFont val="宋体"/>
        <family val="3"/>
        <charset val="134"/>
      </rPr>
      <t>情况表</t>
    </r>
  </si>
  <si>
    <r>
      <rPr>
        <sz val="12"/>
        <rFont val="方正仿宋_GBK"/>
        <charset val="134"/>
      </rPr>
      <t>常州市新北区2020年年初新增</t>
    </r>
    <r>
      <rPr>
        <sz val="12"/>
        <rFont val="宋体"/>
        <family val="3"/>
        <charset val="134"/>
      </rPr>
      <t>地方政府</t>
    </r>
    <r>
      <rPr>
        <sz val="12"/>
        <rFont val="宋体"/>
        <family val="3"/>
        <charset val="134"/>
      </rPr>
      <t>债券资金安排</t>
    </r>
    <r>
      <rPr>
        <sz val="12"/>
        <rFont val="宋体"/>
        <family val="3"/>
        <charset val="134"/>
      </rPr>
      <t>表</t>
    </r>
  </si>
  <si>
    <t>表一：</t>
  </si>
  <si>
    <t>单位：万元</t>
  </si>
  <si>
    <t>项   目</t>
  </si>
  <si>
    <t>金额</t>
  </si>
  <si>
    <t>一、税收收入</t>
  </si>
  <si>
    <t>增值税</t>
  </si>
  <si>
    <t>企业所得税</t>
  </si>
  <si>
    <t>个人所得税</t>
  </si>
  <si>
    <t>城市维护建设税</t>
  </si>
  <si>
    <t>房产税</t>
  </si>
  <si>
    <t>印花税</t>
  </si>
  <si>
    <t>城镇土地使用税</t>
  </si>
  <si>
    <t>土地增值税</t>
  </si>
  <si>
    <t>车船使用和牌照税</t>
  </si>
  <si>
    <t>耕地占用税</t>
  </si>
  <si>
    <t>契税</t>
  </si>
  <si>
    <t>环保税</t>
  </si>
  <si>
    <t>二、非税收入</t>
  </si>
  <si>
    <t>专项收入</t>
  </si>
  <si>
    <t>行政性收费收入</t>
  </si>
  <si>
    <t>罚没收入</t>
  </si>
  <si>
    <t>国有资源（资产）有偿使用收入</t>
  </si>
  <si>
    <t>一般公共预算收入合计</t>
  </si>
  <si>
    <t>表二：</t>
  </si>
  <si>
    <t>科目代码</t>
  </si>
  <si>
    <t>科目名称</t>
  </si>
  <si>
    <t>201</t>
  </si>
  <si>
    <t>一般公共服务支出</t>
  </si>
  <si>
    <t>203</t>
  </si>
  <si>
    <t>国防支出</t>
  </si>
  <si>
    <t>204</t>
  </si>
  <si>
    <t>公共安全支出</t>
  </si>
  <si>
    <t>205</t>
  </si>
  <si>
    <t>教育支出</t>
  </si>
  <si>
    <t>206</t>
  </si>
  <si>
    <t>科学技术支出</t>
  </si>
  <si>
    <t>207</t>
  </si>
  <si>
    <t>文化旅游体育与传媒支出</t>
  </si>
  <si>
    <t>208</t>
  </si>
  <si>
    <t>社会保障和就业支出</t>
  </si>
  <si>
    <t>210</t>
  </si>
  <si>
    <t>卫生健康支出</t>
  </si>
  <si>
    <t>211</t>
  </si>
  <si>
    <t>节能环保支出</t>
  </si>
  <si>
    <t>212</t>
  </si>
  <si>
    <t>城乡社区支出</t>
  </si>
  <si>
    <t>213</t>
  </si>
  <si>
    <t>农林水支出</t>
  </si>
  <si>
    <t>217</t>
  </si>
  <si>
    <t>金融支出</t>
  </si>
  <si>
    <t>219</t>
  </si>
  <si>
    <t>援助其他地区支出</t>
  </si>
  <si>
    <t>221</t>
  </si>
  <si>
    <t>住房保障支出</t>
  </si>
  <si>
    <t>224</t>
  </si>
  <si>
    <t>灾害防治及应急管理支出</t>
  </si>
  <si>
    <t>227</t>
  </si>
  <si>
    <t>预备费</t>
  </si>
  <si>
    <t>229</t>
  </si>
  <si>
    <t>其他支出</t>
  </si>
  <si>
    <t>231</t>
  </si>
  <si>
    <t>债务还本支出</t>
  </si>
  <si>
    <t>232</t>
  </si>
  <si>
    <t>债务付息支出</t>
  </si>
  <si>
    <t>233</t>
  </si>
  <si>
    <t>债务发行费用支出</t>
  </si>
  <si>
    <t>一般公共预算支出合计</t>
  </si>
  <si>
    <t>表三：</t>
  </si>
  <si>
    <t>项       目</t>
  </si>
  <si>
    <t>国有土地收益基金收入</t>
  </si>
  <si>
    <t>农业土地开发资金收入</t>
  </si>
  <si>
    <t>国有土地使用权出让收入</t>
  </si>
  <si>
    <t>城市基础设施配套费收入</t>
  </si>
  <si>
    <t>其他政府性基金收入</t>
  </si>
  <si>
    <t>政府性基金预算收入合计</t>
  </si>
  <si>
    <t>表四：</t>
  </si>
  <si>
    <t>科目编码</t>
  </si>
  <si>
    <t>金  额</t>
  </si>
  <si>
    <t xml:space="preserve">  城乡社区支出</t>
  </si>
  <si>
    <t xml:space="preserve">    国有土地使用权出让收入安排的支出</t>
  </si>
  <si>
    <t xml:space="preserve">    国有土地收益基金安排的支出</t>
  </si>
  <si>
    <t xml:space="preserve">    城市基础设施配套费安排的支出</t>
  </si>
  <si>
    <t xml:space="preserve">  债务还本支出</t>
  </si>
  <si>
    <t xml:space="preserve">     地方政府专项债务还本支出</t>
  </si>
  <si>
    <t xml:space="preserve">  债务付息支出</t>
  </si>
  <si>
    <t xml:space="preserve">     地方政府专项债务付息支出</t>
  </si>
  <si>
    <t xml:space="preserve">  债务发行费用支出</t>
  </si>
  <si>
    <t xml:space="preserve">     地方政府专项债务发行费用支出</t>
  </si>
  <si>
    <t xml:space="preserve">  转移性支出</t>
  </si>
  <si>
    <t xml:space="preserve">     调出资金</t>
  </si>
  <si>
    <t>政府性基金预算支出合计</t>
  </si>
  <si>
    <t>表五：</t>
  </si>
  <si>
    <t>项     目</t>
  </si>
  <si>
    <t>利润收入</t>
  </si>
  <si>
    <t>国有资本经营预算收入合计</t>
  </si>
  <si>
    <t>注：全辖预算与本级预算一致。</t>
  </si>
  <si>
    <t>表六：</t>
  </si>
  <si>
    <t>国有资本经营预算支出</t>
  </si>
  <si>
    <t xml:space="preserve">    其他国有资本经营预算支出</t>
  </si>
  <si>
    <t>国有资本经营预算支出合计</t>
  </si>
  <si>
    <t>注：1.全辖预算与本级预算一致。
    2.按规定调入一般公共预算1800万元</t>
  </si>
  <si>
    <t>表七：</t>
  </si>
  <si>
    <t>社会保障基金收入合计</t>
  </si>
  <si>
    <t>企业职工基本养老保险基金收入</t>
  </si>
  <si>
    <t>城镇职工基本医疗保险基金收入</t>
  </si>
  <si>
    <t>机关事业基本养老保险基金收入</t>
  </si>
  <si>
    <t>工伤保险基金收入</t>
  </si>
  <si>
    <t>失业保险基金收入</t>
  </si>
  <si>
    <t>生育保险基金收入</t>
  </si>
  <si>
    <t>注：1.本级政府无相关收支项目，此表为空表。</t>
  </si>
  <si>
    <t xml:space="preserve">    2.全辖预算与本级预算一致。</t>
  </si>
  <si>
    <t>表八：</t>
  </si>
  <si>
    <t>企业职工基本养老保险基金支出</t>
  </si>
  <si>
    <t>城镇职工基本医疗保险基金支出</t>
  </si>
  <si>
    <t>机关事业基本养老保险基金支出</t>
  </si>
  <si>
    <t>工伤保险基金支出</t>
  </si>
  <si>
    <t>失业保险基金支出</t>
  </si>
  <si>
    <t>生育保险基金支出</t>
  </si>
  <si>
    <t>表九：</t>
  </si>
  <si>
    <t>表十：</t>
  </si>
  <si>
    <t>2020年常州市新北区区级一般公共预算支出表（按类分）</t>
  </si>
  <si>
    <t xml:space="preserve">  一般公共服务支出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</si>
  <si>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</si>
  <si>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</si>
  <si>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</si>
  <si>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</si>
  <si>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</si>
  <si>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</si>
  <si>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</si>
  <si>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</si>
  <si>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农林水支出</t>
  </si>
  <si>
    <t xml:space="preserve">  金融支出</t>
  </si>
  <si>
    <t xml:space="preserve">  援助其他地区支出</t>
  </si>
  <si>
    <t xml:space="preserve">  住房保障支出</t>
  </si>
  <si>
    <t xml:space="preserve">  灾害防治及应急管理支出</t>
  </si>
  <si>
    <t xml:space="preserve">  预备费</t>
  </si>
  <si>
    <t xml:space="preserve">  其他支出(类)</t>
  </si>
  <si>
    <t>表十一：</t>
  </si>
  <si>
    <t>2020年常州市新北区本级一般公共预算支出表（按功能科目到项）</t>
  </si>
  <si>
    <t xml:space="preserve">    人大事务</t>
  </si>
  <si>
    <t xml:space="preserve">      行政运行</t>
  </si>
  <si>
    <t xml:space="preserve">      一般行政管理事务</t>
  </si>
  <si>
    <t xml:space="preserve">      人大会议</t>
  </si>
  <si>
    <t xml:space="preserve">      代表工作</t>
  </si>
  <si>
    <t xml:space="preserve">    政协事务</t>
  </si>
  <si>
    <t xml:space="preserve">      参政议政</t>
  </si>
  <si>
    <t xml:space="preserve">      其他政协事务支出</t>
  </si>
  <si>
    <t xml:space="preserve">    政府办公厅(室)及相关机构事务</t>
  </si>
  <si>
    <t xml:space="preserve">      机关服务</t>
  </si>
  <si>
    <t xml:space="preserve">      专项服务</t>
  </si>
  <si>
    <t xml:space="preserve">      专项业务活动</t>
  </si>
  <si>
    <t xml:space="preserve">      政务公开审批</t>
  </si>
  <si>
    <t xml:space="preserve">      事业运行</t>
  </si>
  <si>
    <t xml:space="preserve">      其他政府办公厅(室)及相关机构事务支出</t>
  </si>
  <si>
    <t xml:space="preserve">    发展与改革事务</t>
  </si>
  <si>
    <t xml:space="preserve">      战略规划与实施</t>
  </si>
  <si>
    <t xml:space="preserve">      日常经济运行调节</t>
  </si>
  <si>
    <t xml:space="preserve">      物价管理</t>
  </si>
  <si>
    <t xml:space="preserve">      其他发展与改革事务支出</t>
  </si>
  <si>
    <t xml:space="preserve">    统计信息事务</t>
  </si>
  <si>
    <t xml:space="preserve">      专项统计业务</t>
  </si>
  <si>
    <t xml:space="preserve">      统计管理</t>
  </si>
  <si>
    <t xml:space="preserve">      统计抽样调查</t>
  </si>
  <si>
    <t xml:space="preserve">      其他统计信息事务支出</t>
  </si>
  <si>
    <t xml:space="preserve">    财政事务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</si>
  <si>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</si>
  <si>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</si>
  <si>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</si>
  <si>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</si>
  <si>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</si>
  <si>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</si>
  <si>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</si>
  <si>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人力资源事务</t>
  </si>
  <si>
    <t xml:space="preserve">      其他人力资源事务支出</t>
  </si>
  <si>
    <t xml:space="preserve">    纪检监察事务</t>
  </si>
  <si>
    <t xml:space="preserve">      大案要案查处</t>
  </si>
  <si>
    <t xml:space="preserve">      其他纪检监察事务支出</t>
  </si>
  <si>
    <t xml:space="preserve">    商贸事务</t>
  </si>
  <si>
    <t xml:space="preserve">      国内贸易管理</t>
  </si>
  <si>
    <t xml:space="preserve">      招商引资</t>
  </si>
  <si>
    <t xml:space="preserve">      其他商贸事务支出</t>
  </si>
  <si>
    <t xml:space="preserve">    民族事务</t>
  </si>
  <si>
    <t xml:space="preserve">    港澳台事务</t>
  </si>
  <si>
    <t xml:space="preserve">      台湾事务</t>
  </si>
  <si>
    <t xml:space="preserve">    档案事务</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</si>
  <si>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</si>
  <si>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</si>
  <si>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</si>
  <si>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</si>
  <si>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</si>
  <si>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组织事务</t>
  </si>
  <si>
    <t xml:space="preserve">    宣传事务</t>
  </si>
  <si>
    <t xml:space="preserve">      其他宣传事务支出</t>
  </si>
  <si>
    <t xml:space="preserve">    统战事务</t>
  </si>
  <si>
    <t xml:space="preserve">      华侨事务</t>
  </si>
  <si>
    <t xml:space="preserve">      其他统战事务支出</t>
  </si>
  <si>
    <t xml:space="preserve">    对外联络事务</t>
  </si>
  <si>
    <t xml:space="preserve">    其他共产党事务支出</t>
  </si>
  <si>
    <t xml:space="preserve">      其他共产党事务支出</t>
  </si>
  <si>
    <t xml:space="preserve">    网信事务</t>
  </si>
  <si>
    <t xml:space="preserve">    市场监督管理事务</t>
  </si>
  <si>
    <t xml:space="preserve">      市场监督管理专项</t>
  </si>
  <si>
    <t xml:space="preserve">      市场监管执法</t>
  </si>
  <si>
    <t xml:space="preserve">    其他一般公共服务支出</t>
  </si>
  <si>
    <t xml:space="preserve">      其他一般公共服务支出</t>
  </si>
  <si>
    <t xml:space="preserve">    公安</t>
  </si>
  <si>
    <t xml:space="preserve">    检察</t>
  </si>
  <si>
    <t xml:space="preserve">    法院</t>
  </si>
  <si>
    <t xml:space="preserve">    司法</t>
  </si>
  <si>
    <t xml:space="preserve">    其他公共安全支出</t>
  </si>
  <si>
    <t xml:space="preserve">    教育管理事务</t>
  </si>
  <si>
    <t xml:space="preserve">      其他教育管理事务支出</t>
  </si>
  <si>
    <t xml:space="preserve">    普通教育</t>
  </si>
  <si>
    <t xml:space="preserve">      学前教育</t>
  </si>
  <si>
    <t xml:space="preserve">      高中教育</t>
  </si>
  <si>
    <t xml:space="preserve">      其他普通教育支出</t>
  </si>
  <si>
    <t xml:space="preserve">    成人教育</t>
  </si>
  <si>
    <t xml:space="preserve">      其他成人教育支出</t>
  </si>
  <si>
    <t xml:space="preserve">    教育费附加安排的支出</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</si>
  <si>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</si>
  <si>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</si>
  <si>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</si>
  <si>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</si>
  <si>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</si>
  <si>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科技条件与服务</t>
  </si>
  <si>
    <t xml:space="preserve">      其他科技条件与服务支出</t>
  </si>
  <si>
    <t xml:space="preserve">    科学技术普及</t>
  </si>
  <si>
    <t xml:space="preserve">      科普活动</t>
  </si>
  <si>
    <t xml:space="preserve">    科技重大项目</t>
  </si>
  <si>
    <t xml:space="preserve">      其他科技重大项目</t>
  </si>
  <si>
    <t xml:space="preserve">    其他科学技术支出</t>
  </si>
  <si>
    <t xml:space="preserve">      其他科学技术支出</t>
  </si>
  <si>
    <t xml:space="preserve">    文化和旅游</t>
  </si>
  <si>
    <t xml:space="preserve">      图书馆</t>
  </si>
  <si>
    <t xml:space="preserve">      其他文化和旅游支出</t>
  </si>
  <si>
    <t xml:space="preserve">    文物</t>
  </si>
  <si>
    <t xml:space="preserve">      其他文物支出</t>
  </si>
  <si>
    <t xml:space="preserve">    体育</t>
  </si>
  <si>
    <t xml:space="preserve">      体育竞赛</t>
  </si>
  <si>
    <t xml:space="preserve">      其他体育支出</t>
  </si>
  <si>
    <t xml:space="preserve">    新闻出版电影</t>
  </si>
  <si>
    <t xml:space="preserve">      出版发行</t>
  </si>
  <si>
    <t xml:space="preserve">    其他文化体育与传媒支出</t>
  </si>
  <si>
    <t xml:space="preserve">      其他文化体育与传媒支出</t>
  </si>
  <si>
    <t xml:space="preserve">    人力资源和社会保障管理事务</t>
  </si>
  <si>
    <t xml:space="preserve">      劳动保障监察</t>
  </si>
  <si>
    <t xml:space="preserve">      社会保险经办机构</t>
  </si>
  <si>
    <t xml:space="preserve">      其他人力资源和社会保障管理事务支出</t>
  </si>
  <si>
    <t xml:space="preserve">    民政管理事务</t>
  </si>
  <si>
    <t xml:space="preserve">      基层政权和社区建设</t>
  </si>
  <si>
    <t xml:space="preserve">      其他民政管理事务支出</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</si>
  <si>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</si>
  <si>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</si>
  <si>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</si>
  <si>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</si>
  <si>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就业补助</t>
  </si>
  <si>
    <t xml:space="preserve">      其他就业补助支出</t>
  </si>
  <si>
    <t xml:space="preserve">    抚恤</t>
  </si>
  <si>
    <t xml:space="preserve">      其他优抚支出</t>
  </si>
  <si>
    <t xml:space="preserve">    社会福利</t>
  </si>
  <si>
    <t xml:space="preserve">      社会福利事业单位</t>
  </si>
  <si>
    <t xml:space="preserve">      其他社会福利支出</t>
  </si>
  <si>
    <t xml:space="preserve">    残疾人事业</t>
  </si>
  <si>
    <t xml:space="preserve">      其他残疾人事业支出</t>
  </si>
  <si>
    <t xml:space="preserve">    临时救助</t>
  </si>
  <si>
    <t xml:space="preserve">      临时救助支出</t>
  </si>
  <si>
    <t xml:space="preserve">    其他生活救助</t>
  </si>
  <si>
    <t xml:space="preserve">      其他城市生活救助</t>
  </si>
  <si>
    <t xml:space="preserve">    退役军人管理事务</t>
  </si>
  <si>
    <t xml:space="preserve">      其他退役军人事务管理支出</t>
  </si>
  <si>
    <t xml:space="preserve">    其他社会保障和就业支出</t>
  </si>
  <si>
    <t xml:space="preserve">      其他社会保障和就业支出</t>
  </si>
  <si>
    <t xml:space="preserve">    卫生健康管理事务</t>
  </si>
  <si>
    <t xml:space="preserve">    基层医疗卫生机构</t>
  </si>
  <si>
    <t xml:space="preserve">      乡镇卫生院</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</si>
  <si>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</si>
  <si>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</si>
  <si>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</si>
  <si>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</si>
  <si>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</si>
  <si>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</si>
  <si>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</si>
  <si>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中医药</t>
  </si>
  <si>
    <t xml:space="preserve">      其他中医药支出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</si>
  <si>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</si>
  <si>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</si>
  <si>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</si>
  <si>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</si>
  <si>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</si>
  <si>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</si>
  <si>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其他卫生健康支出</t>
  </si>
  <si>
    <t xml:space="preserve">       其他卫生健康支出</t>
  </si>
  <si>
    <t xml:space="preserve">    环境保护管理事务</t>
  </si>
  <si>
    <t xml:space="preserve">    环境监测与监察</t>
  </si>
  <si>
    <t xml:space="preserve">      其他环境监测与监察支出</t>
  </si>
  <si>
    <t xml:space="preserve">    污染防治</t>
  </si>
  <si>
    <t xml:space="preserve">      固体废弃物与化学品</t>
  </si>
  <si>
    <t xml:space="preserve">      其他污染防治支出</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</si>
  <si>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</si>
  <si>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</si>
  <si>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</si>
  <si>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</si>
  <si>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</si>
  <si>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建设市场管理与监督</t>
  </si>
  <si>
    <t xml:space="preserve">      建设市场管理与监督</t>
  </si>
  <si>
    <t xml:space="preserve">    其他城乡社区支出</t>
  </si>
  <si>
    <t xml:space="preserve">      其他城乡社区支出</t>
  </si>
  <si>
    <t xml:space="preserve">    农业</t>
  </si>
  <si>
    <t xml:space="preserve">      病虫害控制</t>
  </si>
  <si>
    <t xml:space="preserve">      农产品质量安全</t>
  </si>
  <si>
    <t xml:space="preserve">      执法监管</t>
  </si>
  <si>
    <t xml:space="preserve">      农业行业业务管理</t>
  </si>
  <si>
    <t xml:space="preserve">      农业生产支持补贴</t>
  </si>
  <si>
    <t xml:space="preserve">      农业资源保护修复与利用</t>
  </si>
  <si>
    <t xml:space="preserve">      成品油价格改革对渔业的补贴</t>
  </si>
  <si>
    <t xml:space="preserve">      其他农业支出</t>
  </si>
  <si>
    <t xml:space="preserve">    林业和草原</t>
  </si>
  <si>
    <t xml:space="preserve">      其他林业和草原支出</t>
  </si>
  <si>
    <t xml:space="preserve">    水利</t>
  </si>
  <si>
    <t xml:space="preserve">      水利工程运行与维护</t>
  </si>
  <si>
    <t xml:space="preserve">      防汛</t>
  </si>
  <si>
    <t xml:space="preserve">      其他水利支出</t>
  </si>
  <si>
    <t xml:space="preserve">    扶贫</t>
  </si>
  <si>
    <t xml:space="preserve">      农村基础设施建设</t>
  </si>
  <si>
    <t xml:space="preserve">    农村综合改革</t>
  </si>
  <si>
    <t xml:space="preserve">      对村级一事一议的补助</t>
  </si>
  <si>
    <t xml:space="preserve">      国有农场办社会职能改革补助</t>
  </si>
  <si>
    <t xml:space="preserve">    普惠金融发展支出</t>
  </si>
  <si>
    <t xml:space="preserve">      农业保险保费补贴</t>
  </si>
  <si>
    <t xml:space="preserve">    其他农林水支出</t>
  </si>
  <si>
    <t xml:space="preserve">      其他农林水支出</t>
  </si>
  <si>
    <t xml:space="preserve">    金融部门监管支出</t>
  </si>
  <si>
    <t xml:space="preserve">      金融部门其他监管支出</t>
  </si>
  <si>
    <t xml:space="preserve">    其他支出</t>
  </si>
  <si>
    <t xml:space="preserve">    住房改革支出</t>
  </si>
  <si>
    <t xml:space="preserve">      住房公积金</t>
  </si>
  <si>
    <t xml:space="preserve">      提租补贴</t>
  </si>
  <si>
    <t xml:space="preserve">      购房补贴</t>
  </si>
  <si>
    <t xml:space="preserve">    应急管理事务</t>
  </si>
  <si>
    <t xml:space="preserve">      安全监管</t>
  </si>
  <si>
    <t xml:space="preserve">      应急管理</t>
  </si>
  <si>
    <t xml:space="preserve">    消防事务</t>
  </si>
  <si>
    <t xml:space="preserve">      其他消防事务支出</t>
  </si>
  <si>
    <t xml:space="preserve">  其他支出</t>
  </si>
  <si>
    <t xml:space="preserve">      其他支出</t>
  </si>
  <si>
    <t xml:space="preserve">    地方政府一般债务还本支出</t>
  </si>
  <si>
    <t xml:space="preserve">      地方政府一般债券还本支出</t>
  </si>
  <si>
    <t xml:space="preserve">    地方政府一般债务付息支出</t>
  </si>
  <si>
    <t xml:space="preserve">      地方政府一般债券付息支出</t>
  </si>
  <si>
    <t xml:space="preserve">    地方政府一般债务发行费用支出</t>
  </si>
  <si>
    <t>表十二</t>
  </si>
  <si>
    <t>2020年常州市新北区本级一般公共预算基本支出表（按经济科目到款）</t>
  </si>
  <si>
    <t/>
  </si>
  <si>
    <t>单位:万元</t>
  </si>
  <si>
    <t>机关工资福利支出</t>
  </si>
  <si>
    <t>工资奖金津补贴</t>
  </si>
  <si>
    <t>办公设备购置</t>
  </si>
  <si>
    <t>社会保障缴费</t>
  </si>
  <si>
    <t>差旅费</t>
  </si>
  <si>
    <t>住房公积金</t>
  </si>
  <si>
    <t>电费</t>
  </si>
  <si>
    <t>其他工资福利支出</t>
  </si>
  <si>
    <t>公务接待费</t>
  </si>
  <si>
    <t>机关商品和服务支出</t>
  </si>
  <si>
    <t>公务用车运行维护费</t>
  </si>
  <si>
    <t>办公经费</t>
  </si>
  <si>
    <t>会议费</t>
  </si>
  <si>
    <t>机关事业单位基本养老保险缴费</t>
  </si>
  <si>
    <t>培训费</t>
  </si>
  <si>
    <t>津贴补贴</t>
  </si>
  <si>
    <t>水费</t>
  </si>
  <si>
    <t>其他商品和服务支出</t>
  </si>
  <si>
    <t>职工基本医疗保险缴费</t>
  </si>
  <si>
    <t>对个人和家庭的补助</t>
  </si>
  <si>
    <t>职业年金缴费</t>
  </si>
  <si>
    <t>其他对个人和家庭的补助</t>
  </si>
  <si>
    <t>合    计</t>
  </si>
  <si>
    <t>表十三：</t>
  </si>
  <si>
    <t>2020年常州市新北区区级对下税收返还和一般转移支付预算表</t>
  </si>
  <si>
    <t>镇、街道</t>
  </si>
  <si>
    <t>2020年税收返还预算金额</t>
  </si>
  <si>
    <t>2020年一般性转移支付预算金额</t>
  </si>
  <si>
    <t>春  江</t>
  </si>
  <si>
    <t>孟  河</t>
  </si>
  <si>
    <t>新  桥</t>
  </si>
  <si>
    <t>薛  家</t>
  </si>
  <si>
    <t>罗  溪</t>
  </si>
  <si>
    <t>西夏墅</t>
  </si>
  <si>
    <t>河  海</t>
  </si>
  <si>
    <t>三  井</t>
  </si>
  <si>
    <t>龙虎塘</t>
  </si>
  <si>
    <t>奔  牛</t>
  </si>
  <si>
    <t>合  计</t>
  </si>
  <si>
    <t>表十四：</t>
  </si>
  <si>
    <t>说明：由于对下专项转移支付数据包含在各政府性重点专项转移专项项目中，年初无法区分地区规模，因此此表空白。</t>
  </si>
  <si>
    <t>表十五：</t>
  </si>
  <si>
    <t>序号</t>
  </si>
  <si>
    <t>专项名称</t>
  </si>
  <si>
    <t>实施部门</t>
  </si>
  <si>
    <t>农机专项资金</t>
  </si>
  <si>
    <t xml:space="preserve">区农业局
</t>
  </si>
  <si>
    <t>农业保险专项资金</t>
  </si>
  <si>
    <t>乡村振兴专项资金</t>
  </si>
  <si>
    <t>高标准农田建设专项资金</t>
  </si>
  <si>
    <t>休耕轮作专项资金</t>
  </si>
  <si>
    <t>长江重点水域退捕禁捕专项</t>
  </si>
  <si>
    <t>科技专项</t>
  </si>
  <si>
    <t>区科技局</t>
  </si>
  <si>
    <t>苏南国家自主创新示范区建设专项</t>
  </si>
  <si>
    <t>区委组织部，区人社局、经发局、科技局等</t>
  </si>
  <si>
    <t>城市长效管理*</t>
  </si>
  <si>
    <t>区城建局</t>
  </si>
  <si>
    <t>一事一议财政奖补资金*</t>
  </si>
  <si>
    <t>区财政局</t>
  </si>
  <si>
    <t>城市社区为民服务专项资金*</t>
  </si>
  <si>
    <t>区委组织部</t>
  </si>
  <si>
    <t>文化产业引导</t>
  </si>
  <si>
    <t>区宣统部</t>
  </si>
  <si>
    <t>社会化养老补助*</t>
  </si>
  <si>
    <t>区人社局</t>
  </si>
  <si>
    <t>社会组织发展扶持资金*</t>
  </si>
  <si>
    <t>社区建设经费*</t>
  </si>
  <si>
    <t>基本公共卫生服务*</t>
  </si>
  <si>
    <t>区卫健局</t>
  </si>
  <si>
    <t>基本药物制度实施运行补助*</t>
  </si>
  <si>
    <t>计生奖励扶助资金*</t>
  </si>
  <si>
    <t>重大公共卫生服务专项经费</t>
  </si>
  <si>
    <t>学校帮困助学金*</t>
  </si>
  <si>
    <t>区教育局</t>
  </si>
  <si>
    <t>中小学高质量发展</t>
  </si>
  <si>
    <t>知识产权发展资金</t>
  </si>
  <si>
    <t>区市场监督局</t>
  </si>
  <si>
    <t>食品药品监督管理经费</t>
  </si>
  <si>
    <t>地方政府债券还本付息</t>
  </si>
  <si>
    <t>援建扶贫资金</t>
  </si>
  <si>
    <t>注：带＊表示含对辖镇、街道转移支付</t>
  </si>
  <si>
    <t>表十六：</t>
  </si>
  <si>
    <t>2020年常州市新北区区级一般公共预算财政拨款“三公”经费等预算表</t>
  </si>
  <si>
    <t>三公合计</t>
  </si>
  <si>
    <t>因公出国（境）费用</t>
  </si>
  <si>
    <t>公务用车费</t>
  </si>
  <si>
    <t>其中：（1）公务用车运行维护费</t>
  </si>
  <si>
    <t xml:space="preserve">   （2）公务用车购置</t>
  </si>
  <si>
    <t>注：2020年区本级“三公”经费支出为1139.59万元，同比减少69.02万元，下降5.71%。因公出国（境）费用240万元，同比减少10万元，下降4%，主要是贯彻落实厉行节约，对因公出国（境）费用进行了压减；公务接待经费为361.09万元，同比减少37.52元，下降9.41%，主要是由于政府机关继续贯彻落实厉行节约，对公务接待费用进行了压减。公务用车经费为538.5万元，同比减少21.5万元，下降3.84%。其中公务用车运行经费为538.5万元，公务用车购置费为0。</t>
  </si>
  <si>
    <t>表十七：</t>
  </si>
  <si>
    <t>2020年常州市新北区区级政府性基金预算收入表</t>
  </si>
  <si>
    <t>2019年执行数</t>
  </si>
  <si>
    <t>表十八</t>
  </si>
  <si>
    <t>2020年常州市新北区区级政府性基金预算支出表（按类分）</t>
  </si>
  <si>
    <t xml:space="preserve">  债务发行费支出</t>
  </si>
  <si>
    <t>表十九</t>
  </si>
  <si>
    <t>2020年常州市新北区区级政府性基金预算支出表（按功能科目到项）</t>
  </si>
  <si>
    <t xml:space="preserve">      征地和拆迁补偿支出</t>
  </si>
  <si>
    <t xml:space="preserve">    农业土地开发资金安排的支出</t>
  </si>
  <si>
    <t xml:space="preserve">      其他城市基础设施配套费安排的支出</t>
  </si>
  <si>
    <t xml:space="preserve">       国有土地使用权出让金债务还本支出</t>
  </si>
  <si>
    <t xml:space="preserve">       国有土地使用权出让金债务付息支出</t>
  </si>
  <si>
    <t xml:space="preserve">    地方政府专项债务发行费用支出</t>
  </si>
  <si>
    <t xml:space="preserve">      国有土地使用权出让金债务发行费用支出</t>
  </si>
  <si>
    <r>
      <rPr>
        <sz val="11"/>
        <color theme="1"/>
        <rFont val="宋体"/>
        <family val="3"/>
        <charset val="134"/>
      </rPr>
      <t xml:space="preserve"> </t>
    </r>
    <r>
      <rPr>
        <sz val="11"/>
        <color theme="1"/>
        <rFont val="宋体"/>
        <family val="3"/>
        <charset val="134"/>
      </rPr>
      <t xml:space="preserve">   </t>
    </r>
    <r>
      <rPr>
        <sz val="11"/>
        <color theme="1"/>
        <rFont val="宋体"/>
        <family val="3"/>
        <charset val="134"/>
      </rPr>
      <t>调出资金</t>
    </r>
  </si>
  <si>
    <r>
      <rPr>
        <sz val="11"/>
        <color theme="1"/>
        <rFont val="宋体"/>
        <family val="3"/>
        <charset val="134"/>
      </rPr>
      <t xml:space="preserve"> </t>
    </r>
    <r>
      <rPr>
        <sz val="11"/>
        <color theme="1"/>
        <rFont val="宋体"/>
        <family val="3"/>
        <charset val="134"/>
      </rPr>
      <t xml:space="preserve">     </t>
    </r>
    <r>
      <rPr>
        <sz val="11"/>
        <color theme="1"/>
        <rFont val="宋体"/>
        <family val="3"/>
        <charset val="134"/>
      </rPr>
      <t>政府性基金预算调出资金</t>
    </r>
  </si>
  <si>
    <t>表二十</t>
  </si>
  <si>
    <t>说明： 本级政府无基金转移支付预算，此表为空表。</t>
  </si>
  <si>
    <t>表二十一</t>
  </si>
  <si>
    <t>表二十二</t>
  </si>
  <si>
    <t>注：1.全辖预算与本级预算一致。
    2..按规定调入一般公共预算1800万元</t>
  </si>
  <si>
    <t>表二十三</t>
  </si>
  <si>
    <t>说明： 本级政府无国有资本经营预算转移支付，此表为空表。</t>
  </si>
  <si>
    <t>表二十四</t>
  </si>
  <si>
    <t>注：本级政府无相关收支项目，此表为空表。</t>
  </si>
  <si>
    <t>表二十五</t>
  </si>
  <si>
    <t>2020年常州市新北区区本级社会保障基金预算支出表</t>
  </si>
  <si>
    <t>表二十六</t>
  </si>
  <si>
    <t>单位：亿元</t>
  </si>
  <si>
    <t>地      区</t>
  </si>
  <si>
    <t>2019年债务限额</t>
  </si>
  <si>
    <t>2019年债务余额预计执行数</t>
  </si>
  <si>
    <t>一般债务</t>
  </si>
  <si>
    <t>专项债务</t>
  </si>
  <si>
    <t>公式</t>
  </si>
  <si>
    <t>A=B+C</t>
  </si>
  <si>
    <t>B</t>
  </si>
  <si>
    <t>C</t>
  </si>
  <si>
    <t>D=E+F</t>
  </si>
  <si>
    <t>E</t>
  </si>
  <si>
    <t>F</t>
  </si>
  <si>
    <t>新北区</t>
  </si>
  <si>
    <t>表二十七</t>
  </si>
  <si>
    <t>常州市新北区2019年和2020年地方政府一般债务余额情况表</t>
  </si>
  <si>
    <t>项         目</t>
  </si>
  <si>
    <t>预算数</t>
  </si>
  <si>
    <t>执行数</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</si>
  <si>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</si>
  <si>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</si>
  <si>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</si>
  <si>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</si>
  <si>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</si>
  <si>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</si>
  <si>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</si>
  <si>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</si>
  <si>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</si>
  <si>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表二十八</t>
  </si>
  <si>
    <t>常州市新北区2019年和2020年地方政府专项债务余额情况表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</si>
  <si>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</si>
  <si>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</si>
  <si>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</si>
  <si>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</si>
  <si>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</si>
  <si>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</si>
  <si>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七、2020年地方政府专项债务限额</t>
  </si>
  <si>
    <t>表二十九</t>
  </si>
  <si>
    <t>常州市新北区地方政府债券发行及还本付息情况表</t>
  </si>
  <si>
    <t>本地区</t>
  </si>
  <si>
    <t>本级</t>
  </si>
  <si>
    <t>一、2019年发行预计执行数</t>
  </si>
  <si>
    <t>A=B+D</t>
  </si>
  <si>
    <t xml:space="preserve">  （一）一般债券</t>
  </si>
  <si>
    <t xml:space="preserve">       其中：再融资债券</t>
  </si>
  <si>
    <t xml:space="preserve">  （二）专项债券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</si>
  <si>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</si>
  <si>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</si>
  <si>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</si>
  <si>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</si>
  <si>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</si>
  <si>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</si>
  <si>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</si>
  <si>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</si>
  <si>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</si>
  <si>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</si>
  <si>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</si>
  <si>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</si>
  <si>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</si>
  <si>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t>
  </si>
  <si>
    <t>N</t>
  </si>
  <si>
    <t>O</t>
  </si>
  <si>
    <t>P</t>
  </si>
  <si>
    <t>五、2020年付息支出预算数</t>
  </si>
  <si>
    <t>Q=R+S</t>
  </si>
  <si>
    <t>R</t>
  </si>
  <si>
    <t>S</t>
  </si>
  <si>
    <t>表三十</t>
  </si>
  <si>
    <t>常州市新北区2020年地方政府债务限额提前下达情况表</t>
  </si>
  <si>
    <t>下级</t>
  </si>
  <si>
    <t>一、2019年地方政府债务限额</t>
  </si>
  <si>
    <t xml:space="preserve">    其中：一般债务限额</t>
  </si>
  <si>
    <t xml:space="preserve">          专项债务限额</t>
  </si>
  <si>
    <t>二、提前下达的2020年新增地方政府债务限额</t>
  </si>
  <si>
    <t>表三十一</t>
  </si>
  <si>
    <t>常州市新北区2020年年初新增地方政府债券资金安排表</t>
  </si>
  <si>
    <t>项目名称</t>
  </si>
  <si>
    <t>项目类型</t>
  </si>
  <si>
    <t>项目主管部门</t>
  </si>
  <si>
    <t>债券性质</t>
  </si>
  <si>
    <t>债券规模</t>
  </si>
  <si>
    <t>无</t>
  </si>
  <si>
    <t>…</t>
  </si>
  <si>
    <t>注：2020年初还未有新增债券资金安排，此表为空表。</t>
  </si>
</sst>
</file>

<file path=xl/styles.xml><?xml version="1.0" encoding="utf-8"?>
<styleSheet xmlns="http://schemas.openxmlformats.org/spreadsheetml/2006/main">
  <numFmts count="8">
    <numFmt numFmtId="43" formatCode="_ * #,##0.00_ ;_ * \-#,##0.00_ ;_ * &quot;-&quot;??_ ;_ @_ "/>
    <numFmt numFmtId="176" formatCode="0.000_ "/>
    <numFmt numFmtId="177" formatCode="0.00_ "/>
    <numFmt numFmtId="178" formatCode="#,##0_ "/>
    <numFmt numFmtId="179" formatCode="#,##0.00_ "/>
    <numFmt numFmtId="180" formatCode="#,##0.00_);[Red]\(#,##0.00\)"/>
    <numFmt numFmtId="181" formatCode="_ * #,##0_ ;_ * \-#,##0_ ;_ * &quot;-&quot;??_ ;_ @_ "/>
    <numFmt numFmtId="182" formatCode="#,##0_);[Red]\(#,##0\)"/>
  </numFmts>
  <fonts count="52">
    <font>
      <sz val="12"/>
      <name val="宋体"/>
      <charset val="134"/>
    </font>
    <font>
      <sz val="12"/>
      <name val="宋体"/>
      <family val="3"/>
      <charset val="134"/>
    </font>
    <font>
      <b/>
      <sz val="14"/>
      <color theme="1"/>
      <name val="宋体"/>
      <family val="3"/>
      <charset val="134"/>
      <scheme val="minor"/>
    </font>
    <font>
      <sz val="11"/>
      <name val="宋体"/>
      <family val="3"/>
      <charset val="134"/>
    </font>
    <font>
      <b/>
      <sz val="14"/>
      <name val="宋体"/>
      <family val="3"/>
      <charset val="134"/>
    </font>
    <font>
      <b/>
      <sz val="11"/>
      <name val="宋体"/>
      <family val="3"/>
      <charset val="134"/>
    </font>
    <font>
      <b/>
      <sz val="14"/>
      <name val="宋体"/>
      <family val="3"/>
      <charset val="134"/>
      <scheme val="minor"/>
    </font>
    <font>
      <sz val="18"/>
      <name val="仿宋_GB2312"/>
      <family val="3"/>
      <charset val="134"/>
    </font>
    <font>
      <b/>
      <sz val="11"/>
      <color indexed="8"/>
      <name val="宋体"/>
      <family val="3"/>
      <charset val="134"/>
      <scheme val="minor"/>
    </font>
    <font>
      <b/>
      <sz val="11"/>
      <color indexed="8"/>
      <name val="宋体"/>
      <family val="3"/>
      <charset val="134"/>
      <scheme val="major"/>
    </font>
    <font>
      <sz val="11"/>
      <name val="宋体"/>
      <family val="3"/>
      <charset val="134"/>
      <scheme val="minor"/>
    </font>
    <font>
      <sz val="11"/>
      <color indexed="8"/>
      <name val="宋体"/>
      <family val="3"/>
      <charset val="134"/>
      <scheme val="minor"/>
    </font>
    <font>
      <sz val="12"/>
      <color theme="1"/>
      <name val="宋体"/>
      <family val="3"/>
      <charset val="134"/>
    </font>
    <font>
      <b/>
      <sz val="14"/>
      <color theme="1"/>
      <name val="宋体"/>
      <family val="3"/>
      <charset val="134"/>
      <scheme val="major"/>
    </font>
    <font>
      <sz val="12"/>
      <name val="Times New Roman"/>
      <family val="1"/>
    </font>
    <font>
      <b/>
      <sz val="12"/>
      <name val="宋体"/>
      <family val="3"/>
      <charset val="134"/>
    </font>
    <font>
      <b/>
      <sz val="14"/>
      <name val="宋体"/>
      <family val="3"/>
      <charset val="134"/>
      <scheme val="major"/>
    </font>
    <font>
      <b/>
      <sz val="14"/>
      <color theme="1"/>
      <name val="宋体"/>
      <family val="3"/>
      <charset val="134"/>
    </font>
    <font>
      <sz val="11"/>
      <color theme="1"/>
      <name val="宋体"/>
      <family val="3"/>
      <charset val="134"/>
    </font>
    <font>
      <b/>
      <sz val="11"/>
      <color theme="1"/>
      <name val="宋体"/>
      <family val="3"/>
      <charset val="134"/>
    </font>
    <font>
      <b/>
      <sz val="14"/>
      <color indexed="8"/>
      <name val="宋体"/>
      <family val="3"/>
      <charset val="134"/>
    </font>
    <font>
      <b/>
      <sz val="16.5"/>
      <color indexed="8"/>
      <name val="宋体"/>
      <family val="3"/>
      <charset val="134"/>
    </font>
    <font>
      <sz val="14"/>
      <color indexed="8"/>
      <name val="宋体"/>
      <family val="3"/>
      <charset val="134"/>
    </font>
    <font>
      <sz val="11"/>
      <color indexed="8"/>
      <name val="宋体"/>
      <family val="3"/>
      <charset val="134"/>
    </font>
    <font>
      <sz val="11"/>
      <color indexed="8"/>
      <name val="宋体"/>
      <family val="3"/>
      <charset val="134"/>
      <scheme val="major"/>
    </font>
    <font>
      <sz val="12"/>
      <name val="仿宋_GB2312"/>
      <family val="3"/>
      <charset val="134"/>
    </font>
    <font>
      <sz val="11"/>
      <name val="仿宋_GB2312"/>
      <family val="3"/>
      <charset val="134"/>
    </font>
    <font>
      <b/>
      <sz val="11"/>
      <color indexed="8"/>
      <name val="宋体"/>
      <family val="3"/>
      <charset val="134"/>
    </font>
    <font>
      <sz val="11"/>
      <name val="宋体"/>
      <family val="3"/>
      <charset val="134"/>
      <scheme val="major"/>
    </font>
    <font>
      <b/>
      <sz val="10"/>
      <color indexed="8"/>
      <name val="宋体"/>
      <family val="3"/>
      <charset val="134"/>
    </font>
    <font>
      <b/>
      <sz val="11"/>
      <name val="宋体"/>
      <family val="3"/>
      <charset val="134"/>
      <scheme val="minor"/>
    </font>
    <font>
      <sz val="11"/>
      <color theme="1"/>
      <name val="宋体"/>
      <family val="3"/>
      <charset val="134"/>
      <scheme val="minor"/>
    </font>
    <font>
      <b/>
      <sz val="11"/>
      <color theme="1"/>
      <name val="宋体"/>
      <family val="3"/>
      <charset val="134"/>
      <scheme val="minor"/>
    </font>
    <font>
      <b/>
      <sz val="14"/>
      <color indexed="8"/>
      <name val="宋体"/>
      <family val="3"/>
      <charset val="134"/>
      <scheme val="major"/>
    </font>
    <font>
      <b/>
      <sz val="12"/>
      <color indexed="8"/>
      <name val="Times New Roman"/>
      <family val="1"/>
    </font>
    <font>
      <sz val="12"/>
      <color indexed="8"/>
      <name val="宋体"/>
      <family val="3"/>
      <charset val="134"/>
    </font>
    <font>
      <b/>
      <sz val="12"/>
      <name val="宋体"/>
      <family val="3"/>
      <charset val="134"/>
      <scheme val="major"/>
    </font>
    <font>
      <sz val="12"/>
      <color indexed="8"/>
      <name val="Times New Roman"/>
      <family val="1"/>
    </font>
    <font>
      <b/>
      <sz val="12"/>
      <name val="Times New Roman"/>
      <family val="1"/>
    </font>
    <font>
      <b/>
      <sz val="16"/>
      <name val="宋体"/>
      <family val="3"/>
      <charset val="134"/>
    </font>
    <font>
      <b/>
      <sz val="14"/>
      <color indexed="8"/>
      <name val="Times New Roman"/>
      <family val="1"/>
    </font>
    <font>
      <sz val="12"/>
      <name val="宋体"/>
      <family val="3"/>
      <charset val="134"/>
      <scheme val="major"/>
    </font>
    <font>
      <sz val="12"/>
      <name val="宋体"/>
      <family val="3"/>
      <charset val="134"/>
      <scheme val="minor"/>
    </font>
    <font>
      <b/>
      <sz val="16"/>
      <name val="方正黑体_GBK"/>
      <charset val="134"/>
    </font>
    <font>
      <sz val="12"/>
      <name val="方正黑体_GBK"/>
      <charset val="134"/>
    </font>
    <font>
      <b/>
      <sz val="12"/>
      <name val="方正黑体_GBK"/>
      <charset val="134"/>
    </font>
    <font>
      <sz val="12"/>
      <name val="方正仿宋_GBK"/>
      <charset val="134"/>
    </font>
    <font>
      <sz val="11"/>
      <color indexed="9"/>
      <name val="等线"/>
      <charset val="134"/>
    </font>
    <font>
      <sz val="11"/>
      <color indexed="8"/>
      <name val="等线"/>
      <charset val="134"/>
    </font>
    <font>
      <sz val="11"/>
      <color indexed="17"/>
      <name val="等线"/>
      <charset val="134"/>
    </font>
    <font>
      <sz val="11"/>
      <color indexed="20"/>
      <name val="等线"/>
      <charset val="134"/>
    </font>
    <font>
      <sz val="9"/>
      <name val="宋体"/>
      <family val="3"/>
      <charset val="13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49"/>
        <bgColor indexed="64"/>
      </patternFill>
    </fill>
    <fill>
      <patternFill patternType="solid">
        <fgColor indexed="22"/>
        <bgColor indexed="64"/>
      </patternFill>
    </fill>
    <fill>
      <patternFill patternType="solid">
        <fgColor indexed="53"/>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indexed="51"/>
        <bgColor indexed="64"/>
      </patternFill>
    </fill>
    <fill>
      <patternFill patternType="solid">
        <fgColor indexed="4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bottom/>
      <diagonal/>
    </border>
  </borders>
  <cellStyleXfs count="35">
    <xf numFmtId="0" fontId="0" fillId="0" borderId="0"/>
    <xf numFmtId="0" fontId="47" fillId="4" borderId="0" applyNumberFormat="0" applyBorder="0" applyAlignment="0" applyProtection="0">
      <alignment vertical="center"/>
    </xf>
    <xf numFmtId="43" fontId="1" fillId="0" borderId="0" applyFont="0" applyFill="0" applyBorder="0" applyAlignment="0" applyProtection="0">
      <alignment vertical="center"/>
    </xf>
    <xf numFmtId="9" fontId="1" fillId="0" borderId="0" applyFont="0" applyFill="0" applyBorder="0" applyAlignment="0" applyProtection="0">
      <alignment vertical="center"/>
    </xf>
    <xf numFmtId="0" fontId="48" fillId="6" borderId="0" applyNumberFormat="0" applyBorder="0" applyAlignment="0" applyProtection="0">
      <alignment vertical="center"/>
    </xf>
    <xf numFmtId="0" fontId="47" fillId="5" borderId="0" applyNumberFormat="0" applyBorder="0" applyAlignment="0" applyProtection="0">
      <alignment vertical="center"/>
    </xf>
    <xf numFmtId="0" fontId="48" fillId="13" borderId="0" applyNumberFormat="0" applyBorder="0" applyAlignment="0" applyProtection="0">
      <alignment vertical="center"/>
    </xf>
    <xf numFmtId="0" fontId="1" fillId="0" borderId="0"/>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9" borderId="0" applyNumberFormat="0" applyBorder="0" applyAlignment="0" applyProtection="0">
      <alignment vertical="center"/>
    </xf>
    <xf numFmtId="0" fontId="47" fillId="11" borderId="0" applyNumberFormat="0" applyBorder="0" applyAlignment="0" applyProtection="0">
      <alignment vertical="center"/>
    </xf>
    <xf numFmtId="0" fontId="47" fillId="6" borderId="0" applyNumberFormat="0" applyBorder="0" applyAlignment="0" applyProtection="0">
      <alignment vertical="center"/>
    </xf>
    <xf numFmtId="0" fontId="48" fillId="14" borderId="0" applyNumberFormat="0" applyBorder="0" applyAlignment="0" applyProtection="0">
      <alignment vertical="center"/>
    </xf>
    <xf numFmtId="0" fontId="48" fillId="4" borderId="0" applyNumberFormat="0" applyBorder="0" applyAlignment="0" applyProtection="0">
      <alignment vertical="center"/>
    </xf>
    <xf numFmtId="0" fontId="48" fillId="2" borderId="0" applyNumberFormat="0" applyBorder="0" applyAlignment="0" applyProtection="0">
      <alignment vertical="center"/>
    </xf>
    <xf numFmtId="0" fontId="48" fillId="15" borderId="0" applyNumberFormat="0" applyBorder="0" applyAlignment="0" applyProtection="0">
      <alignment vertical="center"/>
    </xf>
    <xf numFmtId="0" fontId="47" fillId="7" borderId="0" applyNumberFormat="0" applyBorder="0" applyAlignment="0" applyProtection="0">
      <alignment vertical="center"/>
    </xf>
    <xf numFmtId="0" fontId="48" fillId="12" borderId="0" applyNumberFormat="0" applyBorder="0" applyAlignment="0" applyProtection="0">
      <alignment vertical="center"/>
    </xf>
    <xf numFmtId="0" fontId="48" fillId="11" borderId="0" applyNumberFormat="0" applyBorder="0" applyAlignment="0" applyProtection="0">
      <alignment vertical="center"/>
    </xf>
    <xf numFmtId="0" fontId="48" fillId="4" borderId="0" applyNumberFormat="0" applyBorder="0" applyAlignment="0" applyProtection="0">
      <alignment vertical="center"/>
    </xf>
    <xf numFmtId="0" fontId="48" fillId="10"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47" fillId="8" borderId="0" applyNumberFormat="0" applyBorder="0" applyAlignment="0" applyProtection="0">
      <alignment vertical="center"/>
    </xf>
    <xf numFmtId="0" fontId="50" fillId="18" borderId="0" applyNumberFormat="0" applyBorder="0" applyAlignment="0" applyProtection="0">
      <alignment vertical="center"/>
    </xf>
    <xf numFmtId="0" fontId="1" fillId="0" borderId="0"/>
    <xf numFmtId="0" fontId="1" fillId="0" borderId="0"/>
    <xf numFmtId="0" fontId="1" fillId="0" borderId="0"/>
    <xf numFmtId="0" fontId="25" fillId="0" borderId="0"/>
    <xf numFmtId="0" fontId="1" fillId="0" borderId="0"/>
    <xf numFmtId="0" fontId="49" fillId="12"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8" borderId="0" applyNumberFormat="0" applyBorder="0" applyAlignment="0" applyProtection="0">
      <alignment vertical="center"/>
    </xf>
  </cellStyleXfs>
  <cellXfs count="195">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3" xfId="0" applyFont="1" applyBorder="1" applyAlignment="1">
      <alignment horizontal="center" vertical="center"/>
    </xf>
    <xf numFmtId="177" fontId="3" fillId="0" borderId="1" xfId="0" applyNumberFormat="1" applyFont="1" applyBorder="1" applyAlignment="1">
      <alignment vertical="center"/>
    </xf>
    <xf numFmtId="0" fontId="3" fillId="0" borderId="0" xfId="0" applyFont="1"/>
    <xf numFmtId="176" fontId="3" fillId="0" borderId="1" xfId="0" applyNumberFormat="1" applyFont="1" applyBorder="1" applyAlignment="1">
      <alignment vertical="center"/>
    </xf>
    <xf numFmtId="0" fontId="3" fillId="0" borderId="0" xfId="0" applyFont="1" applyAlignment="1">
      <alignment horizontal="right"/>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0" fillId="0" borderId="0" xfId="0" applyFont="1"/>
    <xf numFmtId="1"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7" fillId="0" borderId="0" xfId="0" applyFont="1"/>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30" applyFont="1" applyBorder="1" applyAlignment="1">
      <alignment horizontal="center" vertical="center"/>
    </xf>
    <xf numFmtId="0" fontId="10" fillId="0" borderId="1" xfId="0"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0" fontId="12" fillId="0" borderId="0" xfId="0" applyFont="1"/>
    <xf numFmtId="0" fontId="14" fillId="0" borderId="0" xfId="0" applyFont="1" applyFill="1" applyAlignment="1">
      <alignment vertical="center"/>
    </xf>
    <xf numFmtId="0" fontId="12" fillId="0" borderId="6" xfId="0" applyFont="1" applyFill="1" applyBorder="1" applyAlignment="1">
      <alignment horizontal="left" vertical="center"/>
    </xf>
    <xf numFmtId="0" fontId="12" fillId="0" borderId="6" xfId="0" applyFont="1" applyFill="1" applyBorder="1" applyAlignment="1">
      <alignment horizontal="right" vertical="center"/>
    </xf>
    <xf numFmtId="0" fontId="5"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shrinkToFit="1"/>
    </xf>
    <xf numFmtId="0" fontId="15" fillId="0" borderId="0" xfId="0" applyFont="1" applyFill="1" applyAlignment="1">
      <alignment horizontal="center" vertical="center" wrapText="1"/>
    </xf>
    <xf numFmtId="0" fontId="3" fillId="0" borderId="1" xfId="0" applyFont="1" applyBorder="1" applyAlignment="1">
      <alignment horizontal="left"/>
    </xf>
    <xf numFmtId="0" fontId="3" fillId="0" borderId="1" xfId="0" applyFont="1" applyFill="1" applyBorder="1" applyAlignment="1">
      <alignment vertical="center" shrinkToFit="1"/>
    </xf>
    <xf numFmtId="178" fontId="3" fillId="0" borderId="1" xfId="0" applyNumberFormat="1" applyFont="1" applyFill="1" applyBorder="1" applyAlignment="1">
      <alignment horizontal="center" vertical="center" shrinkToFit="1"/>
    </xf>
    <xf numFmtId="1" fontId="3" fillId="2" borderId="1" xfId="0" applyNumberFormat="1" applyFont="1" applyFill="1" applyBorder="1" applyAlignment="1">
      <alignment vertical="center" shrinkToFit="1"/>
    </xf>
    <xf numFmtId="0" fontId="14" fillId="2" borderId="0" xfId="0" applyFont="1" applyFill="1" applyAlignment="1">
      <alignment vertical="center"/>
    </xf>
    <xf numFmtId="0" fontId="3" fillId="0" borderId="1" xfId="0" applyFont="1" applyBorder="1"/>
    <xf numFmtId="178" fontId="5" fillId="0" borderId="1" xfId="0" applyNumberFormat="1" applyFont="1" applyFill="1" applyBorder="1" applyAlignment="1">
      <alignment horizontal="center" vertical="center"/>
    </xf>
    <xf numFmtId="0" fontId="14" fillId="0" borderId="0" xfId="0" applyFont="1" applyFill="1"/>
    <xf numFmtId="0" fontId="0" fillId="0" borderId="0" xfId="0" applyFill="1"/>
    <xf numFmtId="0" fontId="14" fillId="0" borderId="0" xfId="0" applyFont="1" applyFill="1" applyAlignment="1">
      <alignment horizontal="center"/>
    </xf>
    <xf numFmtId="0" fontId="0" fillId="0" borderId="6" xfId="0" applyFill="1" applyBorder="1" applyAlignment="1">
      <alignment horizontal="left" vertical="center"/>
    </xf>
    <xf numFmtId="0" fontId="3" fillId="0" borderId="6" xfId="0" applyFont="1" applyFill="1" applyBorder="1" applyAlignment="1">
      <alignment horizontal="right" vertical="center"/>
    </xf>
    <xf numFmtId="0" fontId="3" fillId="0" borderId="0" xfId="0" applyFont="1" applyFill="1"/>
    <xf numFmtId="179" fontId="14" fillId="0" borderId="0" xfId="0" applyNumberFormat="1" applyFont="1" applyFill="1" applyAlignment="1">
      <alignment horizontal="center" shrinkToFit="1"/>
    </xf>
    <xf numFmtId="0" fontId="18" fillId="0" borderId="0" xfId="0" applyFont="1" applyAlignment="1">
      <alignment horizontal="right"/>
    </xf>
    <xf numFmtId="0" fontId="19" fillId="0" borderId="1" xfId="0" applyNumberFormat="1" applyFont="1" applyFill="1" applyBorder="1" applyAlignment="1" applyProtection="1">
      <alignment horizontal="center" vertical="center"/>
    </xf>
    <xf numFmtId="0" fontId="18" fillId="0" borderId="1" xfId="0" applyNumberFormat="1" applyFont="1" applyFill="1" applyBorder="1" applyAlignment="1" applyProtection="1">
      <alignment horizontal="left" vertical="center"/>
    </xf>
    <xf numFmtId="0" fontId="19" fillId="0" borderId="2" xfId="0" applyNumberFormat="1" applyFont="1" applyFill="1" applyBorder="1" applyAlignment="1" applyProtection="1">
      <alignment horizontal="left" vertical="center"/>
    </xf>
    <xf numFmtId="3" fontId="18" fillId="0" borderId="1" xfId="0" applyNumberFormat="1" applyFont="1" applyFill="1" applyBorder="1" applyAlignment="1" applyProtection="1">
      <alignment horizontal="right" vertical="center"/>
    </xf>
    <xf numFmtId="0" fontId="18" fillId="0" borderId="2" xfId="0" applyNumberFormat="1" applyFont="1" applyFill="1" applyBorder="1" applyAlignment="1" applyProtection="1">
      <alignment horizontal="left" vertical="center"/>
    </xf>
    <xf numFmtId="3" fontId="18" fillId="2" borderId="1"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right" vertical="center"/>
    </xf>
    <xf numFmtId="3" fontId="19"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xf>
    <xf numFmtId="0" fontId="0" fillId="0" borderId="0" xfId="0" applyAlignment="1">
      <alignment horizontal="center"/>
    </xf>
    <xf numFmtId="0" fontId="0" fillId="0" borderId="0" xfId="0" applyFont="1" applyAlignment="1">
      <alignment horizontal="left"/>
    </xf>
    <xf numFmtId="0" fontId="21" fillId="0" borderId="0" xfId="0" applyFont="1" applyAlignment="1"/>
    <xf numFmtId="0" fontId="22" fillId="0" borderId="0" xfId="0" applyFont="1" applyAlignment="1">
      <alignment horizontal="center" wrapText="1"/>
    </xf>
    <xf numFmtId="0" fontId="23" fillId="0" borderId="0" xfId="0" applyFont="1" applyAlignment="1">
      <alignment horizontal="right" wrapText="1"/>
    </xf>
    <xf numFmtId="0" fontId="24" fillId="0" borderId="1" xfId="0" applyFont="1" applyBorder="1" applyAlignment="1">
      <alignment horizontal="left" vertical="center" wrapText="1"/>
    </xf>
    <xf numFmtId="178" fontId="24" fillId="0" borderId="1" xfId="0" applyNumberFormat="1" applyFont="1" applyBorder="1" applyAlignment="1">
      <alignment horizontal="right" vertical="center" wrapText="1"/>
    </xf>
    <xf numFmtId="3" fontId="24" fillId="0" borderId="1" xfId="0" applyNumberFormat="1" applyFont="1" applyBorder="1" applyAlignment="1">
      <alignment horizontal="right" vertical="center" wrapText="1"/>
    </xf>
    <xf numFmtId="0" fontId="9" fillId="0" borderId="1" xfId="0" applyFont="1" applyBorder="1" applyAlignment="1">
      <alignment horizontal="left" vertical="center" wrapText="1"/>
    </xf>
    <xf numFmtId="178" fontId="9" fillId="0" borderId="1" xfId="0" applyNumberFormat="1" applyFont="1" applyBorder="1" applyAlignment="1">
      <alignment horizontal="right" vertical="center" wrapText="1"/>
    </xf>
    <xf numFmtId="178" fontId="0" fillId="0" borderId="0" xfId="0" applyNumberFormat="1"/>
    <xf numFmtId="0" fontId="25" fillId="0" borderId="0" xfId="0" applyFont="1"/>
    <xf numFmtId="0" fontId="10" fillId="0" borderId="0" xfId="0" applyFont="1" applyAlignment="1">
      <alignment horizontal="right"/>
    </xf>
    <xf numFmtId="0" fontId="11" fillId="0" borderId="1" xfId="0" applyFont="1" applyBorder="1" applyAlignment="1">
      <alignment horizontal="center" vertical="center"/>
    </xf>
    <xf numFmtId="179" fontId="11" fillId="0" borderId="1" xfId="0" applyNumberFormat="1" applyFont="1" applyBorder="1" applyAlignment="1">
      <alignment horizontal="right" vertical="center"/>
    </xf>
    <xf numFmtId="0" fontId="0" fillId="0" borderId="0" xfId="0" applyBorder="1"/>
    <xf numFmtId="0" fontId="11" fillId="0" borderId="1" xfId="0" applyFont="1" applyBorder="1" applyAlignment="1">
      <alignment horizontal="left" vertical="center"/>
    </xf>
    <xf numFmtId="0" fontId="26" fillId="0" borderId="0" xfId="0" applyFont="1" applyBorder="1" applyAlignment="1">
      <alignment wrapText="1"/>
    </xf>
    <xf numFmtId="0" fontId="25" fillId="0" borderId="0" xfId="0" applyFont="1" applyAlignment="1">
      <alignment horizontal="justify"/>
    </xf>
    <xf numFmtId="0" fontId="27" fillId="0" borderId="1" xfId="0" applyFont="1" applyBorder="1" applyAlignment="1">
      <alignment horizontal="center" vertical="center"/>
    </xf>
    <xf numFmtId="0" fontId="23" fillId="0" borderId="1" xfId="0" applyFont="1" applyBorder="1" applyAlignment="1">
      <alignment horizontal="center" vertical="center"/>
    </xf>
    <xf numFmtId="0" fontId="28" fillId="3" borderId="1" xfId="0" applyFont="1" applyFill="1" applyBorder="1" applyAlignment="1">
      <alignment horizontal="left" vertical="center" shrinkToFit="1"/>
    </xf>
    <xf numFmtId="178" fontId="28" fillId="3" borderId="1" xfId="0" applyNumberFormat="1" applyFont="1" applyFill="1" applyBorder="1" applyAlignment="1">
      <alignment horizontal="center" vertical="center" shrinkToFit="1"/>
    </xf>
    <xf numFmtId="0" fontId="28" fillId="3" borderId="1" xfId="0" applyFont="1" applyFill="1" applyBorder="1" applyAlignment="1">
      <alignment horizontal="center" vertical="center" shrinkToFit="1"/>
    </xf>
    <xf numFmtId="178" fontId="28" fillId="0" borderId="1" xfId="0" applyNumberFormat="1"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3" borderId="1" xfId="0" applyFont="1" applyFill="1" applyBorder="1" applyAlignment="1">
      <alignment vertical="center" shrinkToFit="1"/>
    </xf>
    <xf numFmtId="0" fontId="3" fillId="0" borderId="1" xfId="0" applyFont="1" applyBorder="1" applyAlignment="1">
      <alignment horizontal="center"/>
    </xf>
    <xf numFmtId="0" fontId="0" fillId="0" borderId="1" xfId="0" applyBorder="1" applyAlignment="1">
      <alignment horizontal="center"/>
    </xf>
    <xf numFmtId="0" fontId="29" fillId="0" borderId="0" xfId="0" applyFont="1"/>
    <xf numFmtId="0" fontId="30" fillId="0" borderId="1" xfId="0" applyFont="1" applyBorder="1" applyAlignment="1">
      <alignment horizontal="center" vertical="center"/>
    </xf>
    <xf numFmtId="178" fontId="31" fillId="0" borderId="1" xfId="0" applyNumberFormat="1" applyFont="1" applyFill="1" applyBorder="1" applyAlignment="1">
      <alignment horizontal="center" vertical="center"/>
    </xf>
    <xf numFmtId="0" fontId="0" fillId="0" borderId="0" xfId="30" applyFont="1" applyFill="1" applyBorder="1" applyAlignment="1">
      <alignment horizontal="left" vertical="center"/>
    </xf>
    <xf numFmtId="0" fontId="0" fillId="0" borderId="0" xfId="0" applyBorder="1" applyAlignment="1">
      <alignment horizontal="left"/>
    </xf>
    <xf numFmtId="0" fontId="0" fillId="0" borderId="0" xfId="0" applyAlignment="1">
      <alignment horizontal="left"/>
    </xf>
    <xf numFmtId="0" fontId="0" fillId="0" borderId="0" xfId="0" applyFont="1" applyAlignment="1">
      <alignment vertical="center"/>
    </xf>
    <xf numFmtId="180" fontId="1" fillId="2" borderId="0" xfId="26" applyNumberFormat="1" applyFill="1" applyAlignment="1">
      <alignment vertical="center"/>
    </xf>
    <xf numFmtId="180" fontId="3" fillId="2" borderId="0" xfId="26" applyNumberFormat="1" applyFont="1" applyFill="1" applyAlignment="1">
      <alignment horizontal="right" vertical="center"/>
    </xf>
    <xf numFmtId="0" fontId="8" fillId="2" borderId="1" xfId="28" applyNumberFormat="1" applyFont="1" applyFill="1" applyBorder="1" applyAlignment="1" applyProtection="1">
      <alignment horizontal="center" vertical="center"/>
    </xf>
    <xf numFmtId="180" fontId="30" fillId="2" borderId="1" xfId="26" applyNumberFormat="1" applyFont="1" applyFill="1" applyBorder="1" applyAlignment="1">
      <alignment horizontal="center" vertical="center"/>
    </xf>
    <xf numFmtId="0" fontId="32" fillId="0" borderId="1" xfId="0" applyFont="1" applyBorder="1" applyAlignment="1">
      <alignment horizontal="left" vertical="center"/>
    </xf>
    <xf numFmtId="180" fontId="30" fillId="2" borderId="1" xfId="26" applyNumberFormat="1" applyFont="1" applyFill="1" applyBorder="1" applyAlignment="1">
      <alignment vertical="center"/>
    </xf>
    <xf numFmtId="181" fontId="30" fillId="2" borderId="1" xfId="2" applyNumberFormat="1" applyFont="1" applyFill="1" applyBorder="1" applyAlignment="1" applyProtection="1">
      <alignment vertical="center"/>
    </xf>
    <xf numFmtId="0" fontId="31" fillId="0" borderId="1" xfId="0" applyFont="1" applyBorder="1" applyAlignment="1">
      <alignment horizontal="left" vertical="center"/>
    </xf>
    <xf numFmtId="180" fontId="10" fillId="2" borderId="1" xfId="26" applyNumberFormat="1" applyFont="1" applyFill="1" applyBorder="1" applyAlignment="1">
      <alignment vertical="center"/>
    </xf>
    <xf numFmtId="181" fontId="11" fillId="2" borderId="7" xfId="2" applyNumberFormat="1" applyFont="1" applyFill="1" applyBorder="1" applyAlignment="1" applyProtection="1">
      <alignment vertical="center" shrinkToFit="1"/>
    </xf>
    <xf numFmtId="181" fontId="3" fillId="0" borderId="8" xfId="2" applyNumberFormat="1" applyFont="1" applyBorder="1" applyAlignment="1">
      <alignment vertical="center"/>
    </xf>
    <xf numFmtId="0" fontId="0" fillId="0" borderId="0" xfId="0" applyAlignment="1">
      <alignment horizontal="left" vertical="center"/>
    </xf>
    <xf numFmtId="180" fontId="34" fillId="2" borderId="6" xfId="28" applyNumberFormat="1" applyFont="1" applyFill="1" applyBorder="1" applyAlignment="1" applyProtection="1">
      <alignment horizontal="left" vertical="center"/>
    </xf>
    <xf numFmtId="180" fontId="35" fillId="2" borderId="6" xfId="28" applyNumberFormat="1" applyFont="1" applyFill="1" applyBorder="1" applyAlignment="1" applyProtection="1">
      <alignment horizontal="center" vertical="center"/>
    </xf>
    <xf numFmtId="180" fontId="3" fillId="2" borderId="6" xfId="28" applyNumberFormat="1" applyFont="1" applyFill="1" applyBorder="1" applyAlignment="1" applyProtection="1">
      <alignment horizontal="right" vertical="center"/>
    </xf>
    <xf numFmtId="0" fontId="8" fillId="2" borderId="1" xfId="28" applyNumberFormat="1" applyFont="1" applyFill="1" applyBorder="1" applyAlignment="1" applyProtection="1">
      <alignment horizontal="left" vertical="center"/>
    </xf>
    <xf numFmtId="180" fontId="8" fillId="2" borderId="1" xfId="28"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indent="1"/>
    </xf>
    <xf numFmtId="3" fontId="0" fillId="0" borderId="0" xfId="0" applyNumberFormat="1" applyAlignment="1">
      <alignment vertical="center"/>
    </xf>
    <xf numFmtId="179" fontId="0" fillId="0" borderId="0" xfId="0" applyNumberFormat="1" applyAlignment="1">
      <alignment vertical="center"/>
    </xf>
    <xf numFmtId="180" fontId="30" fillId="2" borderId="2" xfId="27" applyNumberFormat="1" applyFont="1" applyFill="1" applyBorder="1" applyAlignment="1">
      <alignment vertical="center"/>
    </xf>
    <xf numFmtId="178" fontId="36" fillId="0" borderId="1" xfId="26" applyNumberFormat="1" applyFont="1" applyFill="1" applyBorder="1" applyAlignment="1">
      <alignment horizontal="right" vertical="center" indent="1"/>
    </xf>
    <xf numFmtId="0" fontId="0" fillId="0" borderId="0" xfId="0" applyAlignment="1">
      <alignment horizontal="right" vertical="center"/>
    </xf>
    <xf numFmtId="0" fontId="1" fillId="0" borderId="0" xfId="27"/>
    <xf numFmtId="180" fontId="37" fillId="2" borderId="6" xfId="27" applyNumberFormat="1" applyFont="1" applyFill="1" applyBorder="1" applyAlignment="1" applyProtection="1">
      <alignment horizontal="center" vertical="center"/>
    </xf>
    <xf numFmtId="180" fontId="23" fillId="2" borderId="6" xfId="27" applyNumberFormat="1" applyFont="1" applyFill="1" applyBorder="1" applyAlignment="1" applyProtection="1">
      <alignment horizontal="right" vertical="center"/>
    </xf>
    <xf numFmtId="180" fontId="27" fillId="2" borderId="1" xfId="27" applyNumberFormat="1" applyFont="1" applyFill="1" applyBorder="1" applyAlignment="1" applyProtection="1">
      <alignment horizontal="center" vertical="center"/>
    </xf>
    <xf numFmtId="49" fontId="10" fillId="2" borderId="1" xfId="27" applyNumberFormat="1" applyFont="1" applyFill="1" applyBorder="1" applyAlignment="1">
      <alignment horizontal="center" vertical="center"/>
    </xf>
    <xf numFmtId="180" fontId="10" fillId="3" borderId="1" xfId="0" applyNumberFormat="1" applyFont="1" applyFill="1" applyBorder="1" applyAlignment="1" applyProtection="1">
      <alignment horizontal="left" vertical="center"/>
    </xf>
    <xf numFmtId="182" fontId="10" fillId="3" borderId="1" xfId="0" applyNumberFormat="1" applyFont="1" applyFill="1" applyBorder="1" applyAlignment="1" applyProtection="1">
      <alignment horizontal="right" vertical="center"/>
    </xf>
    <xf numFmtId="182" fontId="5" fillId="2" borderId="1" xfId="27" applyNumberFormat="1" applyFont="1" applyFill="1" applyBorder="1" applyAlignment="1">
      <alignment horizontal="right" vertical="center"/>
    </xf>
    <xf numFmtId="0" fontId="5" fillId="0" borderId="1" xfId="0" applyFont="1" applyFill="1" applyBorder="1" applyAlignment="1">
      <alignment vertical="center" shrinkToFit="1"/>
    </xf>
    <xf numFmtId="178" fontId="5"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2" borderId="1" xfId="0" applyFont="1" applyFill="1" applyBorder="1" applyAlignment="1">
      <alignment vertical="center" shrinkToFit="1"/>
    </xf>
    <xf numFmtId="178" fontId="3" fillId="2" borderId="1" xfId="0" applyNumberFormat="1" applyFont="1" applyFill="1" applyBorder="1" applyAlignment="1">
      <alignment horizontal="right" vertical="center" shrinkToFit="1"/>
    </xf>
    <xf numFmtId="0" fontId="5" fillId="2" borderId="1" xfId="0" applyFont="1" applyFill="1" applyBorder="1" applyAlignment="1">
      <alignment vertical="center" shrinkToFit="1"/>
    </xf>
    <xf numFmtId="0" fontId="5" fillId="0" borderId="1" xfId="0" applyFont="1" applyFill="1" applyBorder="1" applyAlignment="1">
      <alignment horizontal="left" vertical="center" shrinkToFit="1"/>
    </xf>
    <xf numFmtId="178" fontId="5" fillId="0" borderId="1" xfId="0" applyNumberFormat="1" applyFont="1" applyFill="1" applyBorder="1" applyAlignment="1">
      <alignment horizontal="right" vertical="center"/>
    </xf>
    <xf numFmtId="178" fontId="3" fillId="0" borderId="0" xfId="0" applyNumberFormat="1" applyFont="1" applyFill="1"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vertical="center"/>
    </xf>
    <xf numFmtId="0" fontId="38" fillId="0" borderId="0" xfId="0" applyFont="1" applyFill="1" applyAlignment="1">
      <alignment vertical="center" wrapText="1"/>
    </xf>
    <xf numFmtId="3" fontId="0" fillId="0" borderId="0" xfId="0" applyNumberFormat="1"/>
    <xf numFmtId="0" fontId="3" fillId="3" borderId="1" xfId="0" applyNumberFormat="1" applyFont="1" applyFill="1" applyBorder="1" applyAlignment="1" applyProtection="1">
      <alignment horizontal="right" vertical="center"/>
    </xf>
    <xf numFmtId="0" fontId="3" fillId="0" borderId="9" xfId="0" applyNumberFormat="1" applyFont="1" applyFill="1" applyBorder="1" applyAlignment="1" applyProtection="1">
      <alignment horizontal="left" vertical="center"/>
    </xf>
    <xf numFmtId="0" fontId="1" fillId="0" borderId="0" xfId="0" applyFont="1" applyFill="1"/>
    <xf numFmtId="180" fontId="40" fillId="2" borderId="0" xfId="27" applyNumberFormat="1" applyFont="1" applyFill="1" applyBorder="1" applyAlignment="1" applyProtection="1">
      <alignment vertical="center"/>
    </xf>
    <xf numFmtId="178" fontId="41" fillId="0" borderId="1" xfId="26" applyNumberFormat="1" applyFont="1" applyFill="1" applyBorder="1" applyAlignment="1">
      <alignment horizontal="right" vertical="center"/>
    </xf>
    <xf numFmtId="178" fontId="36" fillId="0" borderId="1" xfId="26" applyNumberFormat="1" applyFont="1" applyFill="1" applyBorder="1" applyAlignment="1">
      <alignment horizontal="right" vertical="center"/>
    </xf>
    <xf numFmtId="0" fontId="15" fillId="2" borderId="0" xfId="27" applyFont="1" applyFill="1"/>
    <xf numFmtId="0" fontId="1" fillId="0" borderId="0" xfId="0" applyFont="1" applyAlignment="1">
      <alignment horizontal="left"/>
    </xf>
    <xf numFmtId="0" fontId="14" fillId="0" borderId="0" xfId="0" applyFont="1" applyFill="1" applyBorder="1" applyAlignment="1">
      <alignment vertical="center"/>
    </xf>
    <xf numFmtId="0" fontId="15" fillId="0" borderId="0" xfId="0" applyFont="1" applyFill="1" applyBorder="1" applyAlignment="1">
      <alignment horizontal="center" vertical="center" wrapText="1"/>
    </xf>
    <xf numFmtId="177" fontId="42" fillId="0" borderId="0" xfId="0" applyNumberFormat="1" applyFont="1" applyFill="1" applyAlignment="1">
      <alignment vertical="center"/>
    </xf>
    <xf numFmtId="10" fontId="42" fillId="0" borderId="0" xfId="0" applyNumberFormat="1" applyFont="1" applyFill="1" applyAlignment="1">
      <alignment vertical="center"/>
    </xf>
    <xf numFmtId="0" fontId="14" fillId="2" borderId="0" xfId="0" applyFont="1" applyFill="1" applyBorder="1" applyAlignment="1">
      <alignment vertical="center"/>
    </xf>
    <xf numFmtId="10" fontId="0" fillId="0" borderId="0" xfId="3" applyNumberFormat="1" applyFont="1" applyAlignment="1"/>
    <xf numFmtId="0" fontId="43" fillId="0" borderId="0" xfId="0" applyFont="1" applyAlignment="1">
      <alignment horizontal="center" vertical="center"/>
    </xf>
    <xf numFmtId="0" fontId="44" fillId="0" borderId="0" xfId="0" applyFont="1" applyAlignment="1">
      <alignment horizontal="center" vertical="center"/>
    </xf>
    <xf numFmtId="0" fontId="46" fillId="0" borderId="0" xfId="26" applyFont="1" applyBorder="1" applyAlignment="1">
      <alignment horizontal="center" vertical="center"/>
    </xf>
    <xf numFmtId="0" fontId="46" fillId="0" borderId="0" xfId="29" applyFont="1" applyBorder="1" applyAlignment="1">
      <alignment horizontal="left" vertical="center"/>
    </xf>
    <xf numFmtId="0" fontId="43" fillId="0" borderId="0" xfId="0" applyFont="1" applyAlignment="1">
      <alignment horizontal="center" vertical="center"/>
    </xf>
    <xf numFmtId="0" fontId="45" fillId="0" borderId="0" xfId="0" applyFont="1" applyAlignment="1">
      <alignment horizontal="left" vertical="center"/>
    </xf>
    <xf numFmtId="0" fontId="16" fillId="0" borderId="0" xfId="0" applyFont="1" applyFill="1" applyAlignment="1">
      <alignment horizontal="center" vertical="center"/>
    </xf>
    <xf numFmtId="180" fontId="33" fillId="2" borderId="0" xfId="27" applyNumberFormat="1" applyFont="1" applyFill="1" applyBorder="1" applyAlignment="1" applyProtection="1">
      <alignment horizontal="center" vertical="center"/>
    </xf>
    <xf numFmtId="180" fontId="30" fillId="2" borderId="2" xfId="27" applyNumberFormat="1" applyFont="1" applyFill="1" applyBorder="1" applyAlignment="1">
      <alignment horizontal="center" vertical="center"/>
    </xf>
    <xf numFmtId="180" fontId="30" fillId="2" borderId="3" xfId="27" applyNumberFormat="1" applyFont="1" applyFill="1" applyBorder="1" applyAlignment="1">
      <alignment horizontal="center" vertical="center"/>
    </xf>
    <xf numFmtId="0" fontId="21" fillId="0" borderId="0" xfId="0" applyFont="1" applyAlignment="1">
      <alignment horizontal="center"/>
    </xf>
    <xf numFmtId="0" fontId="39" fillId="0" borderId="0" xfId="0" applyFont="1" applyAlignment="1">
      <alignment horizontal="center"/>
    </xf>
    <xf numFmtId="0" fontId="6" fillId="0" borderId="0" xfId="0" applyFont="1" applyFill="1" applyAlignment="1">
      <alignment horizontal="center" vertical="center"/>
    </xf>
    <xf numFmtId="0" fontId="3" fillId="0" borderId="4" xfId="0" applyFont="1" applyFill="1" applyBorder="1" applyAlignment="1">
      <alignment horizontal="left" wrapText="1"/>
    </xf>
    <xf numFmtId="0" fontId="3" fillId="0" borderId="4" xfId="0" applyFont="1" applyFill="1" applyBorder="1" applyAlignment="1">
      <alignment horizontal="left"/>
    </xf>
    <xf numFmtId="0" fontId="4" fillId="0" borderId="0" xfId="0" applyFont="1" applyAlignment="1">
      <alignment horizontal="center"/>
    </xf>
    <xf numFmtId="0" fontId="5" fillId="0" borderId="1" xfId="27" applyFont="1" applyBorder="1" applyAlignment="1">
      <alignment horizontal="center" vertical="center"/>
    </xf>
    <xf numFmtId="180" fontId="33" fillId="2" borderId="0" xfId="28" applyNumberFormat="1" applyFont="1" applyFill="1" applyBorder="1" applyAlignment="1" applyProtection="1">
      <alignment horizontal="center" vertical="center"/>
    </xf>
    <xf numFmtId="180" fontId="4" fillId="2" borderId="0" xfId="26" applyNumberFormat="1" applyFont="1" applyFill="1" applyAlignment="1">
      <alignment horizontal="center" vertical="center"/>
    </xf>
    <xf numFmtId="0" fontId="16" fillId="0" borderId="0" xfId="0" applyFont="1" applyAlignment="1">
      <alignment horizontal="center"/>
    </xf>
    <xf numFmtId="0" fontId="10" fillId="0" borderId="0" xfId="30" applyFont="1" applyFill="1" applyBorder="1" applyAlignment="1">
      <alignment horizontal="left" vertical="center" wrapText="1"/>
    </xf>
    <xf numFmtId="0" fontId="4" fillId="0" borderId="0" xfId="0" applyFont="1" applyBorder="1" applyAlignment="1">
      <alignment horizontal="center" vertical="center"/>
    </xf>
    <xf numFmtId="0" fontId="6" fillId="0" borderId="0" xfId="0" applyFont="1" applyAlignment="1">
      <alignment horizontal="center" vertical="center"/>
    </xf>
    <xf numFmtId="0" fontId="26" fillId="0" borderId="4" xfId="0" applyFont="1" applyBorder="1" applyAlignment="1">
      <alignment horizontal="left" wrapText="1"/>
    </xf>
    <xf numFmtId="0" fontId="20" fillId="0" borderId="0" xfId="0" applyFont="1" applyAlignment="1">
      <alignment horizontal="center"/>
    </xf>
    <xf numFmtId="0" fontId="17" fillId="0" borderId="0" xfId="0" applyFont="1" applyAlignment="1">
      <alignment horizontal="center"/>
    </xf>
    <xf numFmtId="0" fontId="6" fillId="0" borderId="0" xfId="0" applyFont="1" applyAlignment="1">
      <alignment horizontal="center"/>
    </xf>
    <xf numFmtId="0" fontId="13" fillId="0" borderId="0" xfId="0" applyFont="1" applyFill="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cellXfs>
  <cellStyles count="35">
    <cellStyle name="0,0_x000d_&#10;NA_x000d_&#10;" xfId="7"/>
    <cellStyle name="20% - 着色 1" xfId="13"/>
    <cellStyle name="20% - 着色 2" xfId="14"/>
    <cellStyle name="20% - 着色 3" xfId="15"/>
    <cellStyle name="20% - 着色 4" xfId="16"/>
    <cellStyle name="20% - 着色 5" xfId="6"/>
    <cellStyle name="20% - 着色 6" xfId="18"/>
    <cellStyle name="40% - 着色 1" xfId="19"/>
    <cellStyle name="40% - 着色 2" xfId="20"/>
    <cellStyle name="40% - 着色 3" xfId="4"/>
    <cellStyle name="40% - 着色 4" xfId="8"/>
    <cellStyle name="40% - 着色 5" xfId="9"/>
    <cellStyle name="40% - 着色 6" xfId="21"/>
    <cellStyle name="60% - 着色 1" xfId="11"/>
    <cellStyle name="60% - 着色 2" xfId="1"/>
    <cellStyle name="60% - 着色 3" xfId="12"/>
    <cellStyle name="60% - 着色 4" xfId="22"/>
    <cellStyle name="60% - 着色 5" xfId="23"/>
    <cellStyle name="60% - 着色 6" xfId="24"/>
    <cellStyle name="百分比" xfId="3" builtinId="5"/>
    <cellStyle name="差_Sheet1" xfId="25"/>
    <cellStyle name="常规" xfId="0" builtinId="0"/>
    <cellStyle name="常规 2" xfId="26"/>
    <cellStyle name="常规 3" xfId="27"/>
    <cellStyle name="常规 4" xfId="28"/>
    <cellStyle name="常规_2001预算" xfId="29"/>
    <cellStyle name="常规_Sheet1" xfId="30"/>
    <cellStyle name="好_Sheet1" xfId="31"/>
    <cellStyle name="千位分隔" xfId="2" builtinId="3"/>
    <cellStyle name="着色 1" xfId="5"/>
    <cellStyle name="着色 2" xfId="17"/>
    <cellStyle name="着色 3" xfId="32"/>
    <cellStyle name="着色 4" xfId="33"/>
    <cellStyle name="着色 5" xfId="10"/>
    <cellStyle name="着色 6" xfId="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35"/>
  <sheetViews>
    <sheetView zoomScaleSheetLayoutView="100" workbookViewId="0">
      <selection activeCell="L24" sqref="L24"/>
    </sheetView>
  </sheetViews>
  <sheetFormatPr defaultColWidth="9" defaultRowHeight="14.25"/>
  <cols>
    <col min="1" max="1" width="7.625" customWidth="1"/>
  </cols>
  <sheetData>
    <row r="1" spans="1:13">
      <c r="A1" s="64"/>
    </row>
    <row r="2" spans="1:13" ht="26.25" customHeight="1">
      <c r="A2" s="164" t="s">
        <v>0</v>
      </c>
      <c r="B2" s="164"/>
      <c r="C2" s="164"/>
      <c r="D2" s="164"/>
      <c r="E2" s="164"/>
      <c r="F2" s="164"/>
      <c r="G2" s="164"/>
      <c r="H2" s="164"/>
      <c r="I2" s="164"/>
    </row>
    <row r="3" spans="1:13" ht="26.25" customHeight="1">
      <c r="A3" s="160"/>
      <c r="B3" s="160"/>
      <c r="C3" s="160"/>
      <c r="D3" s="160"/>
      <c r="E3" s="160"/>
      <c r="F3" s="160"/>
      <c r="G3" s="160"/>
      <c r="H3" s="160"/>
      <c r="I3" s="160"/>
    </row>
    <row r="4" spans="1:13" ht="20.100000000000001" customHeight="1">
      <c r="A4" s="161"/>
      <c r="B4" s="165" t="s">
        <v>1</v>
      </c>
      <c r="C4" s="165"/>
      <c r="D4" s="165"/>
      <c r="E4" s="165"/>
      <c r="F4" s="165"/>
      <c r="G4" s="165"/>
      <c r="H4" s="165"/>
      <c r="I4" s="165"/>
    </row>
    <row r="5" spans="1:13" ht="20.100000000000001" customHeight="1">
      <c r="A5" s="162">
        <v>1</v>
      </c>
      <c r="B5" s="163" t="s">
        <v>2</v>
      </c>
    </row>
    <row r="6" spans="1:13" ht="20.100000000000001" customHeight="1">
      <c r="A6" s="162">
        <v>2</v>
      </c>
      <c r="B6" s="163" t="s">
        <v>3</v>
      </c>
    </row>
    <row r="7" spans="1:13" ht="20.100000000000001" customHeight="1">
      <c r="A7" s="162">
        <v>3</v>
      </c>
      <c r="B7" s="163" t="s">
        <v>4</v>
      </c>
      <c r="M7" s="64"/>
    </row>
    <row r="8" spans="1:13" ht="20.100000000000001" customHeight="1">
      <c r="A8" s="162">
        <v>4</v>
      </c>
      <c r="B8" s="163" t="s">
        <v>5</v>
      </c>
    </row>
    <row r="9" spans="1:13" ht="20.100000000000001" customHeight="1">
      <c r="A9" s="162">
        <v>5</v>
      </c>
      <c r="B9" s="163" t="s">
        <v>6</v>
      </c>
    </row>
    <row r="10" spans="1:13" ht="20.100000000000001" customHeight="1">
      <c r="A10" s="162">
        <v>6</v>
      </c>
      <c r="B10" s="163" t="s">
        <v>7</v>
      </c>
    </row>
    <row r="11" spans="1:13" ht="20.100000000000001" customHeight="1">
      <c r="A11" s="162">
        <v>7</v>
      </c>
      <c r="B11" s="163" t="s">
        <v>8</v>
      </c>
    </row>
    <row r="12" spans="1:13" ht="20.100000000000001" customHeight="1">
      <c r="A12" s="162">
        <v>8</v>
      </c>
      <c r="B12" s="163" t="s">
        <v>9</v>
      </c>
    </row>
    <row r="13" spans="1:13" ht="20.100000000000001" customHeight="1">
      <c r="A13" s="162">
        <v>9</v>
      </c>
      <c r="B13" s="163" t="s">
        <v>10</v>
      </c>
    </row>
    <row r="14" spans="1:13" ht="20.100000000000001" customHeight="1">
      <c r="A14" s="162">
        <v>10</v>
      </c>
      <c r="B14" s="163" t="s">
        <v>11</v>
      </c>
    </row>
    <row r="15" spans="1:13" ht="20.100000000000001" customHeight="1">
      <c r="A15" s="162">
        <v>11</v>
      </c>
      <c r="B15" s="163" t="s">
        <v>12</v>
      </c>
    </row>
    <row r="16" spans="1:13" ht="20.100000000000001" customHeight="1">
      <c r="A16" s="162">
        <v>12</v>
      </c>
      <c r="B16" s="163" t="s">
        <v>13</v>
      </c>
    </row>
    <row r="17" spans="1:6" ht="20.100000000000001" customHeight="1">
      <c r="A17" s="162">
        <v>13</v>
      </c>
      <c r="B17" s="163" t="s">
        <v>14</v>
      </c>
      <c r="E17" s="162"/>
      <c r="F17" s="163"/>
    </row>
    <row r="18" spans="1:6" ht="20.100000000000001" customHeight="1">
      <c r="A18" s="162">
        <v>14</v>
      </c>
      <c r="B18" s="163" t="s">
        <v>15</v>
      </c>
    </row>
    <row r="19" spans="1:6" ht="20.100000000000001" customHeight="1">
      <c r="A19" s="162">
        <v>15</v>
      </c>
      <c r="B19" s="163" t="s">
        <v>16</v>
      </c>
    </row>
    <row r="20" spans="1:6" ht="20.100000000000001" customHeight="1">
      <c r="A20" s="162">
        <v>16</v>
      </c>
      <c r="B20" s="163" t="s">
        <v>17</v>
      </c>
    </row>
    <row r="21" spans="1:6" ht="20.100000000000001" customHeight="1">
      <c r="A21" s="162">
        <v>17</v>
      </c>
      <c r="B21" s="163" t="s">
        <v>18</v>
      </c>
    </row>
    <row r="22" spans="1:6" ht="20.100000000000001" customHeight="1">
      <c r="A22" s="162">
        <v>18</v>
      </c>
      <c r="B22" s="163" t="s">
        <v>19</v>
      </c>
    </row>
    <row r="23" spans="1:6" ht="20.100000000000001" customHeight="1">
      <c r="A23" s="162">
        <v>19</v>
      </c>
      <c r="B23" s="163" t="s">
        <v>20</v>
      </c>
    </row>
    <row r="24" spans="1:6" ht="20.100000000000001" customHeight="1">
      <c r="A24" s="162">
        <v>20</v>
      </c>
      <c r="B24" s="163" t="s">
        <v>21</v>
      </c>
    </row>
    <row r="25" spans="1:6" ht="20.100000000000001" customHeight="1">
      <c r="A25" s="162">
        <v>21</v>
      </c>
      <c r="B25" s="163" t="s">
        <v>22</v>
      </c>
    </row>
    <row r="26" spans="1:6" ht="20.100000000000001" customHeight="1">
      <c r="A26" s="162">
        <v>22</v>
      </c>
      <c r="B26" s="163" t="s">
        <v>23</v>
      </c>
    </row>
    <row r="27" spans="1:6" ht="20.100000000000001" customHeight="1">
      <c r="A27" s="162">
        <v>23</v>
      </c>
      <c r="B27" s="163" t="s">
        <v>24</v>
      </c>
    </row>
    <row r="28" spans="1:6" ht="20.100000000000001" customHeight="1">
      <c r="A28" s="162">
        <v>24</v>
      </c>
      <c r="B28" s="163" t="s">
        <v>25</v>
      </c>
    </row>
    <row r="29" spans="1:6" ht="20.100000000000001" customHeight="1">
      <c r="A29" s="162">
        <v>25</v>
      </c>
      <c r="B29" s="163" t="s">
        <v>26</v>
      </c>
    </row>
    <row r="30" spans="1:6" ht="20.100000000000001" customHeight="1">
      <c r="A30" s="162">
        <v>26</v>
      </c>
      <c r="B30" s="163" t="s">
        <v>27</v>
      </c>
    </row>
    <row r="31" spans="1:6" ht="20.100000000000001" customHeight="1">
      <c r="A31" s="162">
        <v>27</v>
      </c>
      <c r="B31" s="163" t="s">
        <v>28</v>
      </c>
    </row>
    <row r="32" spans="1:6" ht="20.100000000000001" customHeight="1">
      <c r="A32" s="162">
        <v>28</v>
      </c>
      <c r="B32" s="163" t="s">
        <v>29</v>
      </c>
    </row>
    <row r="33" spans="1:2" ht="20.100000000000001" customHeight="1">
      <c r="A33" s="162">
        <v>29</v>
      </c>
      <c r="B33" s="163" t="s">
        <v>30</v>
      </c>
    </row>
    <row r="34" spans="1:2" ht="20.100000000000001" customHeight="1">
      <c r="A34" s="162">
        <v>30</v>
      </c>
      <c r="B34" s="163" t="s">
        <v>31</v>
      </c>
    </row>
    <row r="35" spans="1:2" ht="20.100000000000001" customHeight="1">
      <c r="A35" s="162">
        <v>31</v>
      </c>
      <c r="B35" s="163" t="s">
        <v>32</v>
      </c>
    </row>
  </sheetData>
  <mergeCells count="2">
    <mergeCell ref="A2:I2"/>
    <mergeCell ref="B4:I4"/>
  </mergeCells>
  <phoneticPr fontId="51" type="noConversion"/>
  <pageMargins left="0.75" right="0.75" top="1" bottom="1" header="0.5" footer="0.5"/>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dimension ref="A1:C26"/>
  <sheetViews>
    <sheetView zoomScaleSheetLayoutView="100" workbookViewId="0">
      <selection activeCell="L24" sqref="L24"/>
    </sheetView>
  </sheetViews>
  <sheetFormatPr defaultColWidth="9" defaultRowHeight="14.25"/>
  <cols>
    <col min="1" max="1" width="32.5" customWidth="1"/>
    <col min="2" max="2" width="29.25" customWidth="1"/>
  </cols>
  <sheetData>
    <row r="1" spans="1:3" ht="20.25" customHeight="1">
      <c r="A1" s="17" t="s">
        <v>151</v>
      </c>
    </row>
    <row r="2" spans="1:3" ht="20.25" customHeight="1">
      <c r="A2" s="166" t="s">
        <v>10</v>
      </c>
      <c r="B2" s="166"/>
      <c r="C2" s="29"/>
    </row>
    <row r="3" spans="1:3" ht="20.25" customHeight="1">
      <c r="A3" s="45"/>
      <c r="B3" s="46" t="s">
        <v>34</v>
      </c>
      <c r="C3" s="29"/>
    </row>
    <row r="4" spans="1:3" ht="20.100000000000001" customHeight="1">
      <c r="A4" s="18" t="s">
        <v>125</v>
      </c>
      <c r="B4" s="33" t="s">
        <v>36</v>
      </c>
      <c r="C4" s="34"/>
    </row>
    <row r="5" spans="1:3" ht="20.100000000000001" customHeight="1">
      <c r="A5" s="133" t="s">
        <v>37</v>
      </c>
      <c r="B5" s="134">
        <f>SUM(B6:B16)</f>
        <v>179900</v>
      </c>
      <c r="C5" s="29"/>
    </row>
    <row r="6" spans="1:3" ht="20.100000000000001" customHeight="1">
      <c r="A6" s="38" t="s">
        <v>38</v>
      </c>
      <c r="B6" s="135">
        <v>16300</v>
      </c>
      <c r="C6" s="39"/>
    </row>
    <row r="7" spans="1:3" ht="20.100000000000001" customHeight="1">
      <c r="A7" s="136" t="s">
        <v>39</v>
      </c>
      <c r="B7" s="135">
        <v>36800</v>
      </c>
      <c r="C7" s="39"/>
    </row>
    <row r="8" spans="1:3" ht="20.100000000000001" customHeight="1">
      <c r="A8" s="38" t="s">
        <v>40</v>
      </c>
      <c r="B8" s="135">
        <v>1800</v>
      </c>
      <c r="C8" s="39"/>
    </row>
    <row r="9" spans="1:3" ht="20.100000000000001" customHeight="1">
      <c r="A9" s="38" t="s">
        <v>41</v>
      </c>
      <c r="B9" s="137">
        <v>2200</v>
      </c>
      <c r="C9" s="39"/>
    </row>
    <row r="10" spans="1:3" ht="20.100000000000001" customHeight="1">
      <c r="A10" s="38" t="s">
        <v>42</v>
      </c>
      <c r="B10" s="137">
        <v>3800</v>
      </c>
      <c r="C10" s="39"/>
    </row>
    <row r="11" spans="1:3" ht="20.100000000000001" customHeight="1">
      <c r="A11" s="38" t="s">
        <v>43</v>
      </c>
      <c r="B11" s="135">
        <v>1000</v>
      </c>
      <c r="C11" s="39"/>
    </row>
    <row r="12" spans="1:3" ht="20.100000000000001" customHeight="1">
      <c r="A12" s="38" t="s">
        <v>44</v>
      </c>
      <c r="B12" s="135">
        <v>2200</v>
      </c>
      <c r="C12" s="39"/>
    </row>
    <row r="13" spans="1:3" ht="20.100000000000001" customHeight="1">
      <c r="A13" s="38" t="s">
        <v>45</v>
      </c>
      <c r="B13" s="135">
        <v>14500</v>
      </c>
      <c r="C13" s="39"/>
    </row>
    <row r="14" spans="1:3" ht="20.100000000000001" customHeight="1">
      <c r="A14" s="38" t="s">
        <v>47</v>
      </c>
      <c r="B14" s="135">
        <v>3000</v>
      </c>
      <c r="C14" s="39"/>
    </row>
    <row r="15" spans="1:3" ht="20.100000000000001" customHeight="1">
      <c r="A15" s="38" t="s">
        <v>48</v>
      </c>
      <c r="B15" s="135">
        <v>98000</v>
      </c>
      <c r="C15" s="39"/>
    </row>
    <row r="16" spans="1:3" ht="20.100000000000001" customHeight="1">
      <c r="A16" s="38" t="s">
        <v>49</v>
      </c>
      <c r="B16" s="135">
        <v>300</v>
      </c>
      <c r="C16" s="39"/>
    </row>
    <row r="17" spans="1:3" ht="20.100000000000001" customHeight="1">
      <c r="A17" s="138" t="s">
        <v>50</v>
      </c>
      <c r="B17" s="134">
        <f>SUM(B18:B21)</f>
        <v>66500</v>
      </c>
      <c r="C17" s="39"/>
    </row>
    <row r="18" spans="1:3" ht="20.100000000000001" customHeight="1">
      <c r="A18" s="38" t="s">
        <v>51</v>
      </c>
      <c r="B18" s="135">
        <v>8200</v>
      </c>
    </row>
    <row r="19" spans="1:3" ht="20.100000000000001" customHeight="1">
      <c r="A19" s="38" t="s">
        <v>52</v>
      </c>
      <c r="B19" s="135">
        <v>16000</v>
      </c>
    </row>
    <row r="20" spans="1:3" ht="20.100000000000001" customHeight="1">
      <c r="A20" s="38" t="s">
        <v>53</v>
      </c>
      <c r="B20" s="135">
        <v>7300</v>
      </c>
    </row>
    <row r="21" spans="1:3" ht="20.100000000000001" customHeight="1">
      <c r="A21" s="38" t="s">
        <v>54</v>
      </c>
      <c r="B21" s="135">
        <v>35000</v>
      </c>
    </row>
    <row r="22" spans="1:3" ht="20.100000000000001" customHeight="1">
      <c r="A22" s="139" t="s">
        <v>55</v>
      </c>
      <c r="B22" s="140">
        <f>B5+B17</f>
        <v>246400</v>
      </c>
    </row>
    <row r="23" spans="1:3">
      <c r="B23" s="141"/>
    </row>
    <row r="24" spans="1:3">
      <c r="B24" s="74"/>
    </row>
    <row r="26" spans="1:3" ht="15.75">
      <c r="A26" s="43"/>
      <c r="B26" s="44"/>
    </row>
  </sheetData>
  <mergeCells count="1">
    <mergeCell ref="A2:B2"/>
  </mergeCells>
  <phoneticPr fontId="51" type="noConversion"/>
  <printOptions horizontalCentered="1"/>
  <pageMargins left="1.05" right="0.74791666666666701" top="0.98402777777777795" bottom="0.98402777777777795" header="0.51180555555555596" footer="0.51180555555555596"/>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C25"/>
  <sheetViews>
    <sheetView topLeftCell="A10" zoomScaleSheetLayoutView="100" workbookViewId="0">
      <selection activeCell="C25" sqref="C25"/>
    </sheetView>
  </sheetViews>
  <sheetFormatPr defaultColWidth="9" defaultRowHeight="14.25"/>
  <cols>
    <col min="1" max="1" width="14.5" style="8" customWidth="1"/>
    <col min="2" max="2" width="27.875" style="8" customWidth="1"/>
    <col min="3" max="3" width="23.875" style="124" customWidth="1"/>
    <col min="4" max="16384" width="9" style="8"/>
  </cols>
  <sheetData>
    <row r="1" spans="1:3" ht="20.25" customHeight="1">
      <c r="A1" s="100" t="s">
        <v>152</v>
      </c>
    </row>
    <row r="2" spans="1:3" ht="20.25" customHeight="1">
      <c r="A2" s="167" t="s">
        <v>153</v>
      </c>
      <c r="B2" s="167"/>
      <c r="C2" s="167"/>
    </row>
    <row r="3" spans="1:3" ht="20.25" customHeight="1">
      <c r="A3" s="125"/>
      <c r="B3" s="126"/>
      <c r="C3" s="127" t="s">
        <v>34</v>
      </c>
    </row>
    <row r="4" spans="1:3" ht="20.100000000000001" customHeight="1">
      <c r="A4" s="128" t="s">
        <v>57</v>
      </c>
      <c r="B4" s="128" t="s">
        <v>58</v>
      </c>
      <c r="C4" s="33" t="s">
        <v>36</v>
      </c>
    </row>
    <row r="5" spans="1:3" ht="20.100000000000001" customHeight="1">
      <c r="A5" s="129">
        <v>201</v>
      </c>
      <c r="B5" s="130" t="s">
        <v>154</v>
      </c>
      <c r="C5" s="131">
        <v>47762</v>
      </c>
    </row>
    <row r="6" spans="1:3" ht="20.100000000000001" customHeight="1">
      <c r="A6" s="129">
        <v>203</v>
      </c>
      <c r="B6" s="130" t="s">
        <v>155</v>
      </c>
      <c r="C6" s="131">
        <v>769</v>
      </c>
    </row>
    <row r="7" spans="1:3" ht="20.100000000000001" customHeight="1">
      <c r="A7" s="129">
        <v>204</v>
      </c>
      <c r="B7" s="130" t="s">
        <v>156</v>
      </c>
      <c r="C7" s="131">
        <v>13436</v>
      </c>
    </row>
    <row r="8" spans="1:3" ht="20.100000000000001" customHeight="1">
      <c r="A8" s="129">
        <v>205</v>
      </c>
      <c r="B8" s="130" t="s">
        <v>157</v>
      </c>
      <c r="C8" s="131">
        <v>120635</v>
      </c>
    </row>
    <row r="9" spans="1:3" ht="20.100000000000001" customHeight="1">
      <c r="A9" s="129">
        <v>206</v>
      </c>
      <c r="B9" s="130" t="s">
        <v>158</v>
      </c>
      <c r="C9" s="131">
        <v>60571</v>
      </c>
    </row>
    <row r="10" spans="1:3" ht="20.100000000000001" customHeight="1">
      <c r="A10" s="129">
        <v>207</v>
      </c>
      <c r="B10" s="130" t="s">
        <v>159</v>
      </c>
      <c r="C10" s="131">
        <v>1824</v>
      </c>
    </row>
    <row r="11" spans="1:3" ht="20.100000000000001" customHeight="1">
      <c r="A11" s="129">
        <v>208</v>
      </c>
      <c r="B11" s="130" t="s">
        <v>160</v>
      </c>
      <c r="C11" s="131">
        <v>31687</v>
      </c>
    </row>
    <row r="12" spans="1:3" ht="20.100000000000001" customHeight="1">
      <c r="A12" s="129">
        <v>210</v>
      </c>
      <c r="B12" s="130" t="s">
        <v>161</v>
      </c>
      <c r="C12" s="131">
        <v>25507</v>
      </c>
    </row>
    <row r="13" spans="1:3" ht="20.100000000000001" customHeight="1">
      <c r="A13" s="129">
        <v>211</v>
      </c>
      <c r="B13" s="130" t="s">
        <v>162</v>
      </c>
      <c r="C13" s="131">
        <v>5187</v>
      </c>
    </row>
    <row r="14" spans="1:3" ht="20.100000000000001" customHeight="1">
      <c r="A14" s="129">
        <v>212</v>
      </c>
      <c r="B14" s="130" t="s">
        <v>111</v>
      </c>
      <c r="C14" s="131">
        <v>20135</v>
      </c>
    </row>
    <row r="15" spans="1:3" ht="20.100000000000001" customHeight="1">
      <c r="A15" s="129">
        <v>213</v>
      </c>
      <c r="B15" s="130" t="s">
        <v>163</v>
      </c>
      <c r="C15" s="131">
        <v>15904</v>
      </c>
    </row>
    <row r="16" spans="1:3" ht="20.100000000000001" customHeight="1">
      <c r="A16" s="129" t="s">
        <v>81</v>
      </c>
      <c r="B16" s="130" t="s">
        <v>164</v>
      </c>
      <c r="C16" s="131">
        <v>60</v>
      </c>
    </row>
    <row r="17" spans="1:3" ht="20.100000000000001" customHeight="1">
      <c r="A17" s="129">
        <v>219</v>
      </c>
      <c r="B17" s="130" t="s">
        <v>165</v>
      </c>
      <c r="C17" s="131">
        <v>4122</v>
      </c>
    </row>
    <row r="18" spans="1:3" ht="20.100000000000001" customHeight="1">
      <c r="A18" s="129">
        <v>221</v>
      </c>
      <c r="B18" s="130" t="s">
        <v>166</v>
      </c>
      <c r="C18" s="131">
        <v>15941</v>
      </c>
    </row>
    <row r="19" spans="1:3" ht="20.100000000000001" customHeight="1">
      <c r="A19" s="129">
        <v>224</v>
      </c>
      <c r="B19" s="130" t="s">
        <v>167</v>
      </c>
      <c r="C19" s="131">
        <v>1680</v>
      </c>
    </row>
    <row r="20" spans="1:3" ht="20.100000000000001" customHeight="1">
      <c r="A20" s="129">
        <v>227</v>
      </c>
      <c r="B20" s="130" t="s">
        <v>168</v>
      </c>
      <c r="C20" s="131">
        <v>4000</v>
      </c>
    </row>
    <row r="21" spans="1:3" ht="19.5" customHeight="1">
      <c r="A21" s="129">
        <v>229</v>
      </c>
      <c r="B21" s="130" t="s">
        <v>169</v>
      </c>
      <c r="C21" s="131">
        <v>3000</v>
      </c>
    </row>
    <row r="22" spans="1:3" ht="19.5" customHeight="1">
      <c r="A22" s="129" t="s">
        <v>93</v>
      </c>
      <c r="B22" s="130" t="s">
        <v>115</v>
      </c>
      <c r="C22" s="131">
        <v>2650</v>
      </c>
    </row>
    <row r="23" spans="1:3" ht="19.5" customHeight="1">
      <c r="A23" s="129">
        <v>232</v>
      </c>
      <c r="B23" s="130" t="s">
        <v>117</v>
      </c>
      <c r="C23" s="131">
        <v>5549</v>
      </c>
    </row>
    <row r="24" spans="1:3" ht="19.5" customHeight="1">
      <c r="A24" s="129">
        <v>233</v>
      </c>
      <c r="B24" s="130" t="s">
        <v>119</v>
      </c>
      <c r="C24" s="131">
        <v>70</v>
      </c>
    </row>
    <row r="25" spans="1:3" ht="19.5" customHeight="1">
      <c r="A25" s="176" t="s">
        <v>99</v>
      </c>
      <c r="B25" s="176"/>
      <c r="C25" s="132">
        <f>SUM(C5:C24)</f>
        <v>380489</v>
      </c>
    </row>
  </sheetData>
  <mergeCells count="2">
    <mergeCell ref="A2:C2"/>
    <mergeCell ref="A25:B25"/>
  </mergeCells>
  <phoneticPr fontId="51"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12.xml><?xml version="1.0" encoding="utf-8"?>
<worksheet xmlns="http://schemas.openxmlformats.org/spreadsheetml/2006/main" xmlns:r="http://schemas.openxmlformats.org/officeDocument/2006/relationships">
  <dimension ref="A1:D284"/>
  <sheetViews>
    <sheetView topLeftCell="A103" zoomScaleSheetLayoutView="100" workbookViewId="0">
      <selection activeCell="C109" sqref="C109"/>
    </sheetView>
  </sheetViews>
  <sheetFormatPr defaultColWidth="9" defaultRowHeight="14.25"/>
  <cols>
    <col min="1" max="1" width="12" style="8" customWidth="1"/>
    <col min="2" max="2" width="45.5" style="7" customWidth="1"/>
    <col min="3" max="3" width="20.375" style="7" customWidth="1"/>
    <col min="4" max="4" width="12.75" style="8" customWidth="1"/>
    <col min="5" max="16384" width="9" style="8"/>
  </cols>
  <sheetData>
    <row r="1" spans="1:4" ht="20.25" customHeight="1">
      <c r="A1" s="100" t="s">
        <v>170</v>
      </c>
    </row>
    <row r="2" spans="1:4" ht="20.25" customHeight="1">
      <c r="A2" s="177" t="s">
        <v>171</v>
      </c>
      <c r="B2" s="177"/>
      <c r="C2" s="177"/>
    </row>
    <row r="3" spans="1:4" ht="20.25" customHeight="1">
      <c r="A3" s="113"/>
      <c r="B3" s="114"/>
      <c r="C3" s="115" t="s">
        <v>34</v>
      </c>
    </row>
    <row r="4" spans="1:4" ht="20.100000000000001" customHeight="1">
      <c r="A4" s="116" t="s">
        <v>57</v>
      </c>
      <c r="B4" s="117" t="s">
        <v>58</v>
      </c>
      <c r="C4" s="95" t="s">
        <v>36</v>
      </c>
    </row>
    <row r="5" spans="1:4">
      <c r="A5" s="118">
        <v>201</v>
      </c>
      <c r="B5" s="59" t="s">
        <v>154</v>
      </c>
      <c r="C5" s="119">
        <v>47762</v>
      </c>
      <c r="D5" s="120"/>
    </row>
    <row r="6" spans="1:4">
      <c r="A6" s="118">
        <v>20101</v>
      </c>
      <c r="B6" s="59" t="s">
        <v>172</v>
      </c>
      <c r="C6" s="119">
        <v>1168</v>
      </c>
    </row>
    <row r="7" spans="1:4">
      <c r="A7" s="118">
        <v>2010101</v>
      </c>
      <c r="B7" s="59" t="s">
        <v>173</v>
      </c>
      <c r="C7" s="119">
        <v>732</v>
      </c>
    </row>
    <row r="8" spans="1:4">
      <c r="A8" s="118">
        <v>2010102</v>
      </c>
      <c r="B8" s="59" t="s">
        <v>174</v>
      </c>
      <c r="C8" s="119">
        <v>237</v>
      </c>
    </row>
    <row r="9" spans="1:4">
      <c r="A9" s="118">
        <v>2010104</v>
      </c>
      <c r="B9" s="59" t="s">
        <v>175</v>
      </c>
      <c r="C9" s="119">
        <v>70</v>
      </c>
    </row>
    <row r="10" spans="1:4">
      <c r="A10" s="118">
        <v>2010108</v>
      </c>
      <c r="B10" s="59" t="s">
        <v>176</v>
      </c>
      <c r="C10" s="119">
        <v>129</v>
      </c>
    </row>
    <row r="11" spans="1:4">
      <c r="A11" s="118">
        <v>20102</v>
      </c>
      <c r="B11" s="59" t="s">
        <v>177</v>
      </c>
      <c r="C11" s="119">
        <v>783</v>
      </c>
    </row>
    <row r="12" spans="1:4">
      <c r="A12" s="118">
        <v>2010201</v>
      </c>
      <c r="B12" s="59" t="s">
        <v>173</v>
      </c>
      <c r="C12" s="119">
        <v>514</v>
      </c>
    </row>
    <row r="13" spans="1:4">
      <c r="A13" s="118">
        <v>2010202</v>
      </c>
      <c r="B13" s="59" t="s">
        <v>174</v>
      </c>
      <c r="C13" s="119">
        <v>34</v>
      </c>
    </row>
    <row r="14" spans="1:4">
      <c r="A14" s="118">
        <v>2010206</v>
      </c>
      <c r="B14" s="59" t="s">
        <v>178</v>
      </c>
      <c r="C14" s="119">
        <v>195</v>
      </c>
    </row>
    <row r="15" spans="1:4">
      <c r="A15" s="118">
        <v>2010299</v>
      </c>
      <c r="B15" s="59" t="s">
        <v>179</v>
      </c>
      <c r="C15" s="119">
        <v>40</v>
      </c>
    </row>
    <row r="16" spans="1:4">
      <c r="A16" s="118">
        <v>20103</v>
      </c>
      <c r="B16" s="59" t="s">
        <v>180</v>
      </c>
      <c r="C16" s="119">
        <v>7964</v>
      </c>
    </row>
    <row r="17" spans="1:3">
      <c r="A17" s="118">
        <v>2010301</v>
      </c>
      <c r="B17" s="59" t="s">
        <v>173</v>
      </c>
      <c r="C17" s="119">
        <v>2949</v>
      </c>
    </row>
    <row r="18" spans="1:3">
      <c r="A18" s="118">
        <v>2010302</v>
      </c>
      <c r="B18" s="59" t="s">
        <v>174</v>
      </c>
      <c r="C18" s="119">
        <v>14</v>
      </c>
    </row>
    <row r="19" spans="1:3">
      <c r="A19" s="118">
        <v>2010303</v>
      </c>
      <c r="B19" s="59" t="s">
        <v>181</v>
      </c>
      <c r="C19" s="119">
        <v>3265</v>
      </c>
    </row>
    <row r="20" spans="1:3">
      <c r="A20" s="118">
        <v>2010304</v>
      </c>
      <c r="B20" s="59" t="s">
        <v>182</v>
      </c>
      <c r="C20" s="119">
        <v>43</v>
      </c>
    </row>
    <row r="21" spans="1:3">
      <c r="A21" s="118">
        <v>2010305</v>
      </c>
      <c r="B21" s="59" t="s">
        <v>183</v>
      </c>
      <c r="C21" s="119">
        <v>275</v>
      </c>
    </row>
    <row r="22" spans="1:3">
      <c r="A22" s="118">
        <v>2010306</v>
      </c>
      <c r="B22" s="59" t="s">
        <v>184</v>
      </c>
      <c r="C22" s="119">
        <v>152</v>
      </c>
    </row>
    <row r="23" spans="1:3">
      <c r="A23" s="118">
        <v>2010350</v>
      </c>
      <c r="B23" s="59" t="s">
        <v>185</v>
      </c>
      <c r="C23" s="119">
        <v>116</v>
      </c>
    </row>
    <row r="24" spans="1:3">
      <c r="A24" s="118">
        <v>2010399</v>
      </c>
      <c r="B24" s="59" t="s">
        <v>186</v>
      </c>
      <c r="C24" s="119">
        <v>1150</v>
      </c>
    </row>
    <row r="25" spans="1:3">
      <c r="A25" s="118">
        <v>20104</v>
      </c>
      <c r="B25" s="59" t="s">
        <v>187</v>
      </c>
      <c r="C25" s="119">
        <v>1490</v>
      </c>
    </row>
    <row r="26" spans="1:3">
      <c r="A26" s="118">
        <v>2010401</v>
      </c>
      <c r="B26" s="59" t="s">
        <v>173</v>
      </c>
      <c r="C26" s="119">
        <v>913</v>
      </c>
    </row>
    <row r="27" spans="1:3">
      <c r="A27" s="118">
        <v>2010404</v>
      </c>
      <c r="B27" s="59" t="s">
        <v>188</v>
      </c>
      <c r="C27" s="119">
        <v>160</v>
      </c>
    </row>
    <row r="28" spans="1:3">
      <c r="A28" s="118">
        <v>2010405</v>
      </c>
      <c r="B28" s="59" t="s">
        <v>189</v>
      </c>
      <c r="C28" s="119">
        <v>103</v>
      </c>
    </row>
    <row r="29" spans="1:3">
      <c r="A29" s="118">
        <v>2010408</v>
      </c>
      <c r="B29" s="59" t="s">
        <v>190</v>
      </c>
      <c r="C29" s="119">
        <v>20</v>
      </c>
    </row>
    <row r="30" spans="1:3">
      <c r="A30" s="118">
        <v>2010499</v>
      </c>
      <c r="B30" s="59" t="s">
        <v>191</v>
      </c>
      <c r="C30" s="119">
        <v>294</v>
      </c>
    </row>
    <row r="31" spans="1:3">
      <c r="A31" s="118">
        <v>20105</v>
      </c>
      <c r="B31" s="59" t="s">
        <v>192</v>
      </c>
      <c r="C31" s="119">
        <v>618</v>
      </c>
    </row>
    <row r="32" spans="1:3">
      <c r="A32" s="118">
        <v>2010501</v>
      </c>
      <c r="B32" s="59" t="s">
        <v>173</v>
      </c>
      <c r="C32" s="119">
        <v>417</v>
      </c>
    </row>
    <row r="33" spans="1:3">
      <c r="A33" s="118">
        <v>2010505</v>
      </c>
      <c r="B33" s="59" t="s">
        <v>193</v>
      </c>
      <c r="C33" s="119">
        <v>155</v>
      </c>
    </row>
    <row r="34" spans="1:3">
      <c r="A34" s="118">
        <v>2010506</v>
      </c>
      <c r="B34" s="59" t="s">
        <v>194</v>
      </c>
      <c r="C34" s="119">
        <v>3</v>
      </c>
    </row>
    <row r="35" spans="1:3">
      <c r="A35" s="118">
        <v>2010508</v>
      </c>
      <c r="B35" s="59" t="s">
        <v>195</v>
      </c>
      <c r="C35" s="119">
        <v>39</v>
      </c>
    </row>
    <row r="36" spans="1:3">
      <c r="A36" s="118">
        <v>2010599</v>
      </c>
      <c r="B36" s="59" t="s">
        <v>196</v>
      </c>
      <c r="C36" s="119">
        <v>4</v>
      </c>
    </row>
    <row r="37" spans="1:3">
      <c r="A37" s="118">
        <v>20106</v>
      </c>
      <c r="B37" s="59" t="s">
        <v>197</v>
      </c>
      <c r="C37" s="119">
        <v>1743</v>
      </c>
    </row>
    <row r="38" spans="1:3">
      <c r="A38" s="118">
        <v>2010601</v>
      </c>
      <c r="B38" s="59" t="s">
        <v>173</v>
      </c>
      <c r="C38" s="119">
        <v>1172</v>
      </c>
    </row>
    <row r="39" spans="1:3">
      <c r="A39" s="118">
        <v>2010602</v>
      </c>
      <c r="B39" s="59" t="s">
        <v>174</v>
      </c>
      <c r="C39" s="119">
        <v>265</v>
      </c>
    </row>
    <row r="40" spans="1:3">
      <c r="A40" s="118">
        <v>2010607</v>
      </c>
      <c r="B40" s="59" t="s">
        <v>198</v>
      </c>
      <c r="C40" s="119">
        <v>50</v>
      </c>
    </row>
    <row r="41" spans="1:3">
      <c r="A41" s="118">
        <v>2010608</v>
      </c>
      <c r="B41" s="59" t="s">
        <v>199</v>
      </c>
      <c r="C41" s="119">
        <v>250</v>
      </c>
    </row>
    <row r="42" spans="1:3">
      <c r="A42" s="118">
        <v>2010699</v>
      </c>
      <c r="B42" s="59" t="s">
        <v>200</v>
      </c>
      <c r="C42" s="119">
        <v>6</v>
      </c>
    </row>
    <row r="43" spans="1:3">
      <c r="A43" s="118">
        <v>20107</v>
      </c>
      <c r="B43" s="59" t="s">
        <v>201</v>
      </c>
      <c r="C43" s="119">
        <v>1000</v>
      </c>
    </row>
    <row r="44" spans="1:3">
      <c r="A44" s="118">
        <v>2010799</v>
      </c>
      <c r="B44" s="59" t="s">
        <v>202</v>
      </c>
      <c r="C44" s="119">
        <v>1000</v>
      </c>
    </row>
    <row r="45" spans="1:3">
      <c r="A45" s="118">
        <v>20108</v>
      </c>
      <c r="B45" s="59" t="s">
        <v>203</v>
      </c>
      <c r="C45" s="119">
        <v>988</v>
      </c>
    </row>
    <row r="46" spans="1:3">
      <c r="A46" s="118">
        <v>2010801</v>
      </c>
      <c r="B46" s="59" t="s">
        <v>173</v>
      </c>
      <c r="C46" s="119">
        <v>345</v>
      </c>
    </row>
    <row r="47" spans="1:3">
      <c r="A47" s="118">
        <v>2010804</v>
      </c>
      <c r="B47" s="59" t="s">
        <v>204</v>
      </c>
      <c r="C47" s="119">
        <v>388</v>
      </c>
    </row>
    <row r="48" spans="1:3">
      <c r="A48" s="118">
        <v>2010806</v>
      </c>
      <c r="B48" s="59" t="s">
        <v>198</v>
      </c>
      <c r="C48" s="119">
        <v>133</v>
      </c>
    </row>
    <row r="49" spans="1:3">
      <c r="A49" s="118">
        <v>2010850</v>
      </c>
      <c r="B49" s="59" t="s">
        <v>185</v>
      </c>
      <c r="C49" s="119">
        <v>122</v>
      </c>
    </row>
    <row r="50" spans="1:3">
      <c r="A50" s="118">
        <v>20110</v>
      </c>
      <c r="B50" s="59" t="s">
        <v>205</v>
      </c>
      <c r="C50" s="119">
        <v>2566</v>
      </c>
    </row>
    <row r="51" spans="1:3">
      <c r="A51" s="118">
        <v>2011001</v>
      </c>
      <c r="B51" s="59" t="s">
        <v>173</v>
      </c>
      <c r="C51" s="119">
        <v>2070</v>
      </c>
    </row>
    <row r="52" spans="1:3">
      <c r="A52" s="118">
        <v>2011002</v>
      </c>
      <c r="B52" s="59" t="s">
        <v>174</v>
      </c>
      <c r="C52" s="119">
        <v>46</v>
      </c>
    </row>
    <row r="53" spans="1:3">
      <c r="A53" s="118">
        <v>2011099</v>
      </c>
      <c r="B53" s="59" t="s">
        <v>206</v>
      </c>
      <c r="C53" s="119">
        <v>450</v>
      </c>
    </row>
    <row r="54" spans="1:3">
      <c r="A54" s="118">
        <v>20111</v>
      </c>
      <c r="B54" s="59" t="s">
        <v>207</v>
      </c>
      <c r="C54" s="119">
        <v>2354</v>
      </c>
    </row>
    <row r="55" spans="1:3">
      <c r="A55" s="118">
        <v>2011101</v>
      </c>
      <c r="B55" s="59" t="s">
        <v>173</v>
      </c>
      <c r="C55" s="119">
        <v>1568</v>
      </c>
    </row>
    <row r="56" spans="1:3">
      <c r="A56" s="118">
        <v>2011104</v>
      </c>
      <c r="B56" s="59" t="s">
        <v>208</v>
      </c>
      <c r="C56" s="119">
        <v>100</v>
      </c>
    </row>
    <row r="57" spans="1:3">
      <c r="A57" s="118">
        <v>2011150</v>
      </c>
      <c r="B57" s="59" t="s">
        <v>185</v>
      </c>
      <c r="C57" s="119">
        <v>232</v>
      </c>
    </row>
    <row r="58" spans="1:3">
      <c r="A58" s="118">
        <v>2011199</v>
      </c>
      <c r="B58" s="59" t="s">
        <v>209</v>
      </c>
      <c r="C58" s="119">
        <v>454</v>
      </c>
    </row>
    <row r="59" spans="1:3">
      <c r="A59" s="118">
        <v>20113</v>
      </c>
      <c r="B59" s="59" t="s">
        <v>210</v>
      </c>
      <c r="C59" s="119">
        <v>6442</v>
      </c>
    </row>
    <row r="60" spans="1:3">
      <c r="A60" s="118">
        <v>2011301</v>
      </c>
      <c r="B60" s="59" t="s">
        <v>173</v>
      </c>
      <c r="C60" s="119">
        <v>551</v>
      </c>
    </row>
    <row r="61" spans="1:3">
      <c r="A61" s="118">
        <v>2011302</v>
      </c>
      <c r="B61" s="59" t="s">
        <v>174</v>
      </c>
      <c r="C61" s="119">
        <v>50</v>
      </c>
    </row>
    <row r="62" spans="1:3">
      <c r="A62" s="118">
        <v>2011307</v>
      </c>
      <c r="B62" s="59" t="s">
        <v>211</v>
      </c>
      <c r="C62" s="119">
        <v>48</v>
      </c>
    </row>
    <row r="63" spans="1:3">
      <c r="A63" s="118">
        <v>2011308</v>
      </c>
      <c r="B63" s="59" t="s">
        <v>212</v>
      </c>
      <c r="C63" s="119">
        <v>4198</v>
      </c>
    </row>
    <row r="64" spans="1:3">
      <c r="A64" s="118">
        <v>2011350</v>
      </c>
      <c r="B64" s="59" t="s">
        <v>185</v>
      </c>
      <c r="C64" s="119">
        <v>727</v>
      </c>
    </row>
    <row r="65" spans="1:3">
      <c r="A65" s="118">
        <v>2011399</v>
      </c>
      <c r="B65" s="59" t="s">
        <v>213</v>
      </c>
      <c r="C65" s="119">
        <v>868</v>
      </c>
    </row>
    <row r="66" spans="1:3">
      <c r="A66" s="118">
        <v>20123</v>
      </c>
      <c r="B66" s="59" t="s">
        <v>214</v>
      </c>
      <c r="C66" s="119">
        <v>100</v>
      </c>
    </row>
    <row r="67" spans="1:3">
      <c r="A67" s="118">
        <v>2012302</v>
      </c>
      <c r="B67" s="59" t="s">
        <v>174</v>
      </c>
      <c r="C67" s="119">
        <v>100</v>
      </c>
    </row>
    <row r="68" spans="1:3">
      <c r="A68" s="118">
        <v>20125</v>
      </c>
      <c r="B68" s="59" t="s">
        <v>215</v>
      </c>
      <c r="C68" s="119">
        <v>18</v>
      </c>
    </row>
    <row r="69" spans="1:3">
      <c r="A69" s="118">
        <v>2012505</v>
      </c>
      <c r="B69" s="59" t="s">
        <v>216</v>
      </c>
      <c r="C69" s="119">
        <v>18</v>
      </c>
    </row>
    <row r="70" spans="1:3">
      <c r="A70" s="118">
        <v>20126</v>
      </c>
      <c r="B70" s="59" t="s">
        <v>217</v>
      </c>
      <c r="C70" s="119">
        <v>404</v>
      </c>
    </row>
    <row r="71" spans="1:3">
      <c r="A71" s="118">
        <v>2012601</v>
      </c>
      <c r="B71" s="59" t="s">
        <v>173</v>
      </c>
      <c r="C71" s="119">
        <v>264</v>
      </c>
    </row>
    <row r="72" spans="1:3">
      <c r="A72" s="118">
        <v>2012699</v>
      </c>
      <c r="B72" s="59" t="s">
        <v>218</v>
      </c>
      <c r="C72" s="119">
        <v>140</v>
      </c>
    </row>
    <row r="73" spans="1:3">
      <c r="A73" s="118">
        <v>20128</v>
      </c>
      <c r="B73" s="59" t="s">
        <v>219</v>
      </c>
      <c r="C73" s="119">
        <v>25</v>
      </c>
    </row>
    <row r="74" spans="1:3">
      <c r="A74" s="118">
        <v>2012899</v>
      </c>
      <c r="B74" s="59" t="s">
        <v>220</v>
      </c>
      <c r="C74" s="119">
        <v>25</v>
      </c>
    </row>
    <row r="75" spans="1:3">
      <c r="A75" s="118">
        <v>20129</v>
      </c>
      <c r="B75" s="59" t="s">
        <v>221</v>
      </c>
      <c r="C75" s="119">
        <v>1441</v>
      </c>
    </row>
    <row r="76" spans="1:3">
      <c r="A76" s="118">
        <v>2012901</v>
      </c>
      <c r="B76" s="59" t="s">
        <v>173</v>
      </c>
      <c r="C76" s="119">
        <v>383</v>
      </c>
    </row>
    <row r="77" spans="1:3">
      <c r="A77" s="118">
        <v>2012999</v>
      </c>
      <c r="B77" s="59" t="s">
        <v>222</v>
      </c>
      <c r="C77" s="119">
        <v>1058</v>
      </c>
    </row>
    <row r="78" spans="1:3">
      <c r="A78" s="118">
        <v>20132</v>
      </c>
      <c r="B78" s="59" t="s">
        <v>223</v>
      </c>
      <c r="C78" s="119">
        <v>1919</v>
      </c>
    </row>
    <row r="79" spans="1:3">
      <c r="A79" s="118">
        <v>2013201</v>
      </c>
      <c r="B79" s="59" t="s">
        <v>173</v>
      </c>
      <c r="C79" s="119">
        <v>509</v>
      </c>
    </row>
    <row r="80" spans="1:3">
      <c r="A80" s="118">
        <v>2013202</v>
      </c>
      <c r="B80" s="59" t="s">
        <v>174</v>
      </c>
      <c r="C80" s="119">
        <v>1249</v>
      </c>
    </row>
    <row r="81" spans="1:3">
      <c r="A81" s="118">
        <v>2013250</v>
      </c>
      <c r="B81" s="59" t="s">
        <v>185</v>
      </c>
      <c r="C81" s="119">
        <v>161</v>
      </c>
    </row>
    <row r="82" spans="1:3">
      <c r="A82" s="118">
        <v>20133</v>
      </c>
      <c r="B82" s="59" t="s">
        <v>224</v>
      </c>
      <c r="C82" s="119">
        <v>1728</v>
      </c>
    </row>
    <row r="83" spans="1:3">
      <c r="A83" s="118">
        <v>2013301</v>
      </c>
      <c r="B83" s="59" t="s">
        <v>173</v>
      </c>
      <c r="C83" s="119">
        <v>503</v>
      </c>
    </row>
    <row r="84" spans="1:3">
      <c r="A84" s="118">
        <v>2013302</v>
      </c>
      <c r="B84" s="59" t="s">
        <v>174</v>
      </c>
      <c r="C84" s="119">
        <v>800</v>
      </c>
    </row>
    <row r="85" spans="1:3">
      <c r="A85" s="118">
        <v>2013350</v>
      </c>
      <c r="B85" s="59" t="s">
        <v>185</v>
      </c>
      <c r="C85" s="119">
        <v>272</v>
      </c>
    </row>
    <row r="86" spans="1:3">
      <c r="A86" s="118">
        <v>2013399</v>
      </c>
      <c r="B86" s="59" t="s">
        <v>225</v>
      </c>
      <c r="C86" s="119">
        <v>153</v>
      </c>
    </row>
    <row r="87" spans="1:3">
      <c r="A87" s="118">
        <v>20134</v>
      </c>
      <c r="B87" s="59" t="s">
        <v>226</v>
      </c>
      <c r="C87" s="119">
        <v>118</v>
      </c>
    </row>
    <row r="88" spans="1:3">
      <c r="A88" s="118">
        <v>2013405</v>
      </c>
      <c r="B88" s="59" t="s">
        <v>227</v>
      </c>
      <c r="C88" s="119">
        <v>18</v>
      </c>
    </row>
    <row r="89" spans="1:3">
      <c r="A89" s="118">
        <v>2013499</v>
      </c>
      <c r="B89" s="59" t="s">
        <v>228</v>
      </c>
      <c r="C89" s="119">
        <v>100</v>
      </c>
    </row>
    <row r="90" spans="1:3">
      <c r="A90" s="118">
        <v>20135</v>
      </c>
      <c r="B90" s="59" t="s">
        <v>229</v>
      </c>
      <c r="C90" s="119">
        <v>56</v>
      </c>
    </row>
    <row r="91" spans="1:3">
      <c r="A91" s="118">
        <v>2013550</v>
      </c>
      <c r="B91" s="59" t="s">
        <v>185</v>
      </c>
      <c r="C91" s="119">
        <v>56</v>
      </c>
    </row>
    <row r="92" spans="1:3">
      <c r="A92" s="118">
        <v>20136</v>
      </c>
      <c r="B92" s="59" t="s">
        <v>230</v>
      </c>
      <c r="C92" s="119">
        <v>1123</v>
      </c>
    </row>
    <row r="93" spans="1:3">
      <c r="A93" s="118">
        <v>2013601</v>
      </c>
      <c r="B93" s="59" t="s">
        <v>173</v>
      </c>
      <c r="C93" s="119">
        <v>668</v>
      </c>
    </row>
    <row r="94" spans="1:3">
      <c r="A94" s="118">
        <v>2013602</v>
      </c>
      <c r="B94" s="59" t="s">
        <v>174</v>
      </c>
      <c r="C94" s="119">
        <v>204</v>
      </c>
    </row>
    <row r="95" spans="1:3">
      <c r="A95" s="118">
        <v>2013650</v>
      </c>
      <c r="B95" s="59" t="s">
        <v>185</v>
      </c>
      <c r="C95" s="119">
        <v>201</v>
      </c>
    </row>
    <row r="96" spans="1:3">
      <c r="A96" s="118">
        <v>2013699</v>
      </c>
      <c r="B96" s="59" t="s">
        <v>231</v>
      </c>
      <c r="C96" s="119">
        <v>50</v>
      </c>
    </row>
    <row r="97" spans="1:3">
      <c r="A97" s="118">
        <v>20137</v>
      </c>
      <c r="B97" s="59" t="s">
        <v>232</v>
      </c>
      <c r="C97" s="119">
        <v>20</v>
      </c>
    </row>
    <row r="98" spans="1:3">
      <c r="A98" s="118">
        <v>2013702</v>
      </c>
      <c r="B98" s="59" t="s">
        <v>174</v>
      </c>
      <c r="C98" s="119">
        <v>20</v>
      </c>
    </row>
    <row r="99" spans="1:3">
      <c r="A99" s="118">
        <v>20138</v>
      </c>
      <c r="B99" s="59" t="s">
        <v>233</v>
      </c>
      <c r="C99" s="119">
        <v>5629</v>
      </c>
    </row>
    <row r="100" spans="1:3">
      <c r="A100" s="118">
        <v>2013801</v>
      </c>
      <c r="B100" s="59" t="s">
        <v>173</v>
      </c>
      <c r="C100" s="119">
        <v>3950</v>
      </c>
    </row>
    <row r="101" spans="1:3">
      <c r="A101" s="118">
        <v>2013802</v>
      </c>
      <c r="B101" s="59" t="s">
        <v>174</v>
      </c>
      <c r="C101" s="119">
        <v>127</v>
      </c>
    </row>
    <row r="102" spans="1:3">
      <c r="A102" s="118">
        <v>2013804</v>
      </c>
      <c r="B102" s="59" t="s">
        <v>234</v>
      </c>
      <c r="C102" s="119">
        <v>1349</v>
      </c>
    </row>
    <row r="103" spans="1:3">
      <c r="A103" s="118">
        <v>2013805</v>
      </c>
      <c r="B103" s="59" t="s">
        <v>235</v>
      </c>
      <c r="C103" s="119">
        <v>145</v>
      </c>
    </row>
    <row r="104" spans="1:3">
      <c r="A104" s="118">
        <v>2013850</v>
      </c>
      <c r="B104" s="59" t="s">
        <v>185</v>
      </c>
      <c r="C104" s="119">
        <v>58</v>
      </c>
    </row>
    <row r="105" spans="1:3">
      <c r="A105" s="118">
        <v>20199</v>
      </c>
      <c r="B105" s="59" t="s">
        <v>236</v>
      </c>
      <c r="C105" s="119">
        <v>8065</v>
      </c>
    </row>
    <row r="106" spans="1:3">
      <c r="A106" s="118">
        <v>2019999</v>
      </c>
      <c r="B106" s="59" t="s">
        <v>237</v>
      </c>
      <c r="C106" s="119">
        <v>8065</v>
      </c>
    </row>
    <row r="107" spans="1:3">
      <c r="A107" s="118">
        <v>203</v>
      </c>
      <c r="B107" s="59" t="s">
        <v>155</v>
      </c>
      <c r="C107" s="119">
        <v>769</v>
      </c>
    </row>
    <row r="108" spans="1:3">
      <c r="A108" s="118">
        <v>204</v>
      </c>
      <c r="B108" s="59" t="s">
        <v>156</v>
      </c>
      <c r="C108" s="119">
        <v>13436</v>
      </c>
    </row>
    <row r="109" spans="1:3">
      <c r="A109" s="118">
        <v>20402</v>
      </c>
      <c r="B109" s="59" t="s">
        <v>238</v>
      </c>
      <c r="C109" s="119">
        <v>2917</v>
      </c>
    </row>
    <row r="110" spans="1:3">
      <c r="A110" s="118">
        <v>20404</v>
      </c>
      <c r="B110" s="59" t="s">
        <v>239</v>
      </c>
      <c r="C110" s="119">
        <v>2719</v>
      </c>
    </row>
    <row r="111" spans="1:3">
      <c r="A111" s="118">
        <v>20405</v>
      </c>
      <c r="B111" s="59" t="s">
        <v>240</v>
      </c>
      <c r="C111" s="119">
        <v>6529</v>
      </c>
    </row>
    <row r="112" spans="1:3">
      <c r="A112" s="118">
        <v>20406</v>
      </c>
      <c r="B112" s="59" t="s">
        <v>241</v>
      </c>
      <c r="C112" s="119">
        <v>249</v>
      </c>
    </row>
    <row r="113" spans="1:3">
      <c r="A113" s="118">
        <v>20499</v>
      </c>
      <c r="B113" s="59" t="s">
        <v>242</v>
      </c>
      <c r="C113" s="119">
        <v>1022</v>
      </c>
    </row>
    <row r="114" spans="1:3">
      <c r="A114" s="118">
        <v>205</v>
      </c>
      <c r="B114" s="59" t="s">
        <v>157</v>
      </c>
      <c r="C114" s="119">
        <v>120635</v>
      </c>
    </row>
    <row r="115" spans="1:3">
      <c r="A115" s="118">
        <v>20501</v>
      </c>
      <c r="B115" s="59" t="s">
        <v>243</v>
      </c>
      <c r="C115" s="119">
        <v>1194</v>
      </c>
    </row>
    <row r="116" spans="1:3">
      <c r="A116" s="118">
        <v>2050101</v>
      </c>
      <c r="B116" s="59" t="s">
        <v>173</v>
      </c>
      <c r="C116" s="119">
        <v>600</v>
      </c>
    </row>
    <row r="117" spans="1:3">
      <c r="A117" s="118">
        <v>2050199</v>
      </c>
      <c r="B117" s="59" t="s">
        <v>244</v>
      </c>
      <c r="C117" s="119">
        <v>594</v>
      </c>
    </row>
    <row r="118" spans="1:3">
      <c r="A118" s="118">
        <v>20502</v>
      </c>
      <c r="B118" s="59" t="s">
        <v>245</v>
      </c>
      <c r="C118" s="119">
        <v>108236</v>
      </c>
    </row>
    <row r="119" spans="1:3">
      <c r="A119" s="118">
        <v>2050201</v>
      </c>
      <c r="B119" s="59" t="s">
        <v>246</v>
      </c>
      <c r="C119" s="119">
        <v>1385</v>
      </c>
    </row>
    <row r="120" spans="1:3">
      <c r="A120" s="118">
        <v>2050204</v>
      </c>
      <c r="B120" s="59" t="s">
        <v>247</v>
      </c>
      <c r="C120" s="119">
        <v>1272</v>
      </c>
    </row>
    <row r="121" spans="1:3">
      <c r="A121" s="118">
        <v>2050299</v>
      </c>
      <c r="B121" s="59" t="s">
        <v>248</v>
      </c>
      <c r="C121" s="119">
        <v>105579</v>
      </c>
    </row>
    <row r="122" spans="1:3">
      <c r="A122" s="61">
        <v>20504</v>
      </c>
      <c r="B122" s="59" t="s">
        <v>249</v>
      </c>
      <c r="C122" s="119">
        <v>140</v>
      </c>
    </row>
    <row r="123" spans="1:3">
      <c r="A123" s="118">
        <v>2050499</v>
      </c>
      <c r="B123" s="59" t="s">
        <v>250</v>
      </c>
      <c r="C123" s="119">
        <v>140</v>
      </c>
    </row>
    <row r="124" spans="1:3">
      <c r="A124" s="118">
        <v>20509</v>
      </c>
      <c r="B124" s="59" t="s">
        <v>251</v>
      </c>
      <c r="C124" s="119">
        <v>11000</v>
      </c>
    </row>
    <row r="125" spans="1:3">
      <c r="A125" s="118">
        <v>2050999</v>
      </c>
      <c r="B125" s="59" t="s">
        <v>252</v>
      </c>
      <c r="C125" s="119">
        <v>11000</v>
      </c>
    </row>
    <row r="126" spans="1:3">
      <c r="A126" s="118">
        <v>20599</v>
      </c>
      <c r="B126" s="59" t="s">
        <v>253</v>
      </c>
      <c r="C126" s="119">
        <v>65</v>
      </c>
    </row>
    <row r="127" spans="1:3">
      <c r="A127" s="118">
        <v>2059999</v>
      </c>
      <c r="B127" s="59" t="s">
        <v>254</v>
      </c>
      <c r="C127" s="119">
        <v>65</v>
      </c>
    </row>
    <row r="128" spans="1:3">
      <c r="A128" s="118">
        <v>206</v>
      </c>
      <c r="B128" s="59" t="s">
        <v>158</v>
      </c>
      <c r="C128" s="119">
        <v>60571</v>
      </c>
    </row>
    <row r="129" spans="1:3">
      <c r="A129" s="118">
        <v>20601</v>
      </c>
      <c r="B129" s="59" t="s">
        <v>255</v>
      </c>
      <c r="C129" s="119">
        <v>747</v>
      </c>
    </row>
    <row r="130" spans="1:3">
      <c r="A130" s="61">
        <v>2060101</v>
      </c>
      <c r="B130" s="59" t="s">
        <v>173</v>
      </c>
      <c r="C130" s="119">
        <v>451</v>
      </c>
    </row>
    <row r="131" spans="1:3">
      <c r="A131" s="61">
        <v>2060199</v>
      </c>
      <c r="B131" s="59" t="s">
        <v>256</v>
      </c>
      <c r="C131" s="119">
        <v>296</v>
      </c>
    </row>
    <row r="132" spans="1:3">
      <c r="A132" s="61">
        <v>20605</v>
      </c>
      <c r="B132" s="59" t="s">
        <v>257</v>
      </c>
      <c r="C132" s="119">
        <v>1000</v>
      </c>
    </row>
    <row r="133" spans="1:3">
      <c r="A133" s="61">
        <v>2060599</v>
      </c>
      <c r="B133" s="59" t="s">
        <v>258</v>
      </c>
      <c r="C133" s="119">
        <v>1000</v>
      </c>
    </row>
    <row r="134" spans="1:3">
      <c r="A134" s="61">
        <v>20607</v>
      </c>
      <c r="B134" s="59" t="s">
        <v>259</v>
      </c>
      <c r="C134" s="119">
        <v>140</v>
      </c>
    </row>
    <row r="135" spans="1:3">
      <c r="A135" s="61">
        <v>2060702</v>
      </c>
      <c r="B135" s="59" t="s">
        <v>260</v>
      </c>
      <c r="C135" s="119">
        <v>140</v>
      </c>
    </row>
    <row r="136" spans="1:3">
      <c r="A136" s="61">
        <v>20609</v>
      </c>
      <c r="B136" s="59" t="s">
        <v>261</v>
      </c>
      <c r="C136" s="119">
        <v>7805</v>
      </c>
    </row>
    <row r="137" spans="1:3">
      <c r="A137" s="61">
        <v>2060999</v>
      </c>
      <c r="B137" s="59" t="s">
        <v>262</v>
      </c>
      <c r="C137" s="119">
        <v>7805</v>
      </c>
    </row>
    <row r="138" spans="1:3">
      <c r="A138" s="61">
        <v>20699</v>
      </c>
      <c r="B138" s="59" t="s">
        <v>263</v>
      </c>
      <c r="C138" s="119">
        <v>50879</v>
      </c>
    </row>
    <row r="139" spans="1:3">
      <c r="A139" s="61">
        <v>2069999</v>
      </c>
      <c r="B139" s="59" t="s">
        <v>264</v>
      </c>
      <c r="C139" s="119">
        <v>50879</v>
      </c>
    </row>
    <row r="140" spans="1:3">
      <c r="A140" s="61">
        <v>207</v>
      </c>
      <c r="B140" s="59" t="s">
        <v>159</v>
      </c>
      <c r="C140" s="119">
        <v>1824</v>
      </c>
    </row>
    <row r="141" spans="1:3">
      <c r="A141" s="61">
        <v>20701</v>
      </c>
      <c r="B141" s="59" t="s">
        <v>265</v>
      </c>
      <c r="C141" s="119">
        <v>839</v>
      </c>
    </row>
    <row r="142" spans="1:3">
      <c r="A142" s="61">
        <v>2070102</v>
      </c>
      <c r="B142" s="59" t="s">
        <v>174</v>
      </c>
      <c r="C142" s="119">
        <v>450</v>
      </c>
    </row>
    <row r="143" spans="1:3">
      <c r="A143" s="61">
        <v>2070104</v>
      </c>
      <c r="B143" s="59" t="s">
        <v>266</v>
      </c>
      <c r="C143" s="119">
        <v>100</v>
      </c>
    </row>
    <row r="144" spans="1:3">
      <c r="A144" s="61">
        <v>2070199</v>
      </c>
      <c r="B144" s="59" t="s">
        <v>267</v>
      </c>
      <c r="C144" s="119">
        <v>289</v>
      </c>
    </row>
    <row r="145" spans="1:3">
      <c r="A145" s="61">
        <v>20702</v>
      </c>
      <c r="B145" s="59" t="s">
        <v>268</v>
      </c>
      <c r="C145" s="119">
        <v>100</v>
      </c>
    </row>
    <row r="146" spans="1:3">
      <c r="A146" s="61">
        <v>2070299</v>
      </c>
      <c r="B146" s="59" t="s">
        <v>269</v>
      </c>
      <c r="C146" s="119">
        <v>100</v>
      </c>
    </row>
    <row r="147" spans="1:3">
      <c r="A147" s="61">
        <v>20703</v>
      </c>
      <c r="B147" s="59" t="s">
        <v>270</v>
      </c>
      <c r="C147" s="119">
        <v>660</v>
      </c>
    </row>
    <row r="148" spans="1:3">
      <c r="A148" s="61">
        <v>2070305</v>
      </c>
      <c r="B148" s="59" t="s">
        <v>271</v>
      </c>
      <c r="C148" s="119">
        <v>350</v>
      </c>
    </row>
    <row r="149" spans="1:3">
      <c r="A149" s="61">
        <v>2070399</v>
      </c>
      <c r="B149" s="59" t="s">
        <v>272</v>
      </c>
      <c r="C149" s="119">
        <v>310</v>
      </c>
    </row>
    <row r="150" spans="1:3">
      <c r="A150" s="61">
        <v>20706</v>
      </c>
      <c r="B150" s="59" t="s">
        <v>273</v>
      </c>
      <c r="C150" s="119">
        <v>200</v>
      </c>
    </row>
    <row r="151" spans="1:3">
      <c r="A151" s="61">
        <v>2070605</v>
      </c>
      <c r="B151" s="59" t="s">
        <v>274</v>
      </c>
      <c r="C151" s="119">
        <v>200</v>
      </c>
    </row>
    <row r="152" spans="1:3">
      <c r="A152" s="61">
        <v>20799</v>
      </c>
      <c r="B152" s="59" t="s">
        <v>275</v>
      </c>
      <c r="C152" s="119">
        <v>25</v>
      </c>
    </row>
    <row r="153" spans="1:3">
      <c r="A153" s="61">
        <v>2079999</v>
      </c>
      <c r="B153" s="59" t="s">
        <v>276</v>
      </c>
      <c r="C153" s="119">
        <v>25</v>
      </c>
    </row>
    <row r="154" spans="1:3">
      <c r="A154" s="61">
        <v>208</v>
      </c>
      <c r="B154" s="59" t="s">
        <v>160</v>
      </c>
      <c r="C154" s="119">
        <v>31687</v>
      </c>
    </row>
    <row r="155" spans="1:3">
      <c r="A155" s="61">
        <v>20801</v>
      </c>
      <c r="B155" s="59" t="s">
        <v>277</v>
      </c>
      <c r="C155" s="119">
        <v>200</v>
      </c>
    </row>
    <row r="156" spans="1:3">
      <c r="A156" s="61">
        <v>2080105</v>
      </c>
      <c r="B156" s="59" t="s">
        <v>278</v>
      </c>
      <c r="C156" s="119">
        <v>12</v>
      </c>
    </row>
    <row r="157" spans="1:3">
      <c r="A157" s="61">
        <v>2080109</v>
      </c>
      <c r="B157" s="59" t="s">
        <v>279</v>
      </c>
      <c r="C157" s="119">
        <v>23</v>
      </c>
    </row>
    <row r="158" spans="1:3">
      <c r="A158" s="61">
        <v>2080199</v>
      </c>
      <c r="B158" s="59" t="s">
        <v>280</v>
      </c>
      <c r="C158" s="119">
        <v>165</v>
      </c>
    </row>
    <row r="159" spans="1:3">
      <c r="A159" s="61">
        <v>20802</v>
      </c>
      <c r="B159" s="59" t="s">
        <v>281</v>
      </c>
      <c r="C159" s="119">
        <v>1431</v>
      </c>
    </row>
    <row r="160" spans="1:3">
      <c r="A160" s="61">
        <v>2080208</v>
      </c>
      <c r="B160" s="59" t="s">
        <v>282</v>
      </c>
      <c r="C160" s="119">
        <v>240</v>
      </c>
    </row>
    <row r="161" spans="1:3">
      <c r="A161" s="61">
        <v>2080299</v>
      </c>
      <c r="B161" s="59" t="s">
        <v>283</v>
      </c>
      <c r="C161" s="119">
        <v>1191</v>
      </c>
    </row>
    <row r="162" spans="1:3">
      <c r="A162" s="61">
        <v>20805</v>
      </c>
      <c r="B162" s="59" t="s">
        <v>284</v>
      </c>
      <c r="C162" s="119">
        <v>4673</v>
      </c>
    </row>
    <row r="163" spans="1:3">
      <c r="A163" s="61">
        <v>2080505</v>
      </c>
      <c r="B163" s="59" t="s">
        <v>285</v>
      </c>
      <c r="C163" s="119">
        <v>3093</v>
      </c>
    </row>
    <row r="164" spans="1:3">
      <c r="A164" s="61">
        <v>2080506</v>
      </c>
      <c r="B164" s="59" t="s">
        <v>286</v>
      </c>
      <c r="C164" s="119">
        <v>1552</v>
      </c>
    </row>
    <row r="165" spans="1:3">
      <c r="A165" s="61">
        <v>2080599</v>
      </c>
      <c r="B165" s="59" t="s">
        <v>287</v>
      </c>
      <c r="C165" s="119">
        <v>28</v>
      </c>
    </row>
    <row r="166" spans="1:3">
      <c r="A166" s="61">
        <v>20807</v>
      </c>
      <c r="B166" s="59" t="s">
        <v>288</v>
      </c>
      <c r="C166" s="119">
        <v>265</v>
      </c>
    </row>
    <row r="167" spans="1:3">
      <c r="A167" s="61">
        <v>2080799</v>
      </c>
      <c r="B167" s="59" t="s">
        <v>289</v>
      </c>
      <c r="C167" s="119">
        <v>265</v>
      </c>
    </row>
    <row r="168" spans="1:3">
      <c r="A168" s="61">
        <v>20808</v>
      </c>
      <c r="B168" s="59" t="s">
        <v>290</v>
      </c>
      <c r="C168" s="119">
        <v>314</v>
      </c>
    </row>
    <row r="169" spans="1:3">
      <c r="A169" s="61">
        <v>2080899</v>
      </c>
      <c r="B169" s="59" t="s">
        <v>291</v>
      </c>
      <c r="C169" s="119">
        <v>314</v>
      </c>
    </row>
    <row r="170" spans="1:3">
      <c r="A170" s="61">
        <v>20810</v>
      </c>
      <c r="B170" s="59" t="s">
        <v>292</v>
      </c>
      <c r="C170" s="119">
        <v>1877</v>
      </c>
    </row>
    <row r="171" spans="1:3">
      <c r="A171" s="61">
        <v>2081005</v>
      </c>
      <c r="B171" s="59" t="s">
        <v>293</v>
      </c>
      <c r="C171" s="119">
        <v>255</v>
      </c>
    </row>
    <row r="172" spans="1:3">
      <c r="A172" s="61">
        <v>2081099</v>
      </c>
      <c r="B172" s="59" t="s">
        <v>294</v>
      </c>
      <c r="C172" s="119">
        <v>1622</v>
      </c>
    </row>
    <row r="173" spans="1:3">
      <c r="A173" s="61">
        <v>20811</v>
      </c>
      <c r="B173" s="59" t="s">
        <v>295</v>
      </c>
      <c r="C173" s="119">
        <v>1151</v>
      </c>
    </row>
    <row r="174" spans="1:3">
      <c r="A174" s="61">
        <v>2081199</v>
      </c>
      <c r="B174" s="59" t="s">
        <v>296</v>
      </c>
      <c r="C174" s="119">
        <v>1151</v>
      </c>
    </row>
    <row r="175" spans="1:3">
      <c r="A175" s="61">
        <v>20820</v>
      </c>
      <c r="B175" s="59" t="s">
        <v>297</v>
      </c>
      <c r="C175" s="119">
        <v>110</v>
      </c>
    </row>
    <row r="176" spans="1:3">
      <c r="A176" s="61">
        <v>2082001</v>
      </c>
      <c r="B176" s="59" t="s">
        <v>298</v>
      </c>
      <c r="C176" s="119">
        <v>110</v>
      </c>
    </row>
    <row r="177" spans="1:3">
      <c r="A177" s="61">
        <v>20825</v>
      </c>
      <c r="B177" s="59" t="s">
        <v>299</v>
      </c>
      <c r="C177" s="119">
        <v>45</v>
      </c>
    </row>
    <row r="178" spans="1:3">
      <c r="A178" s="61">
        <v>2082501</v>
      </c>
      <c r="B178" s="59" t="s">
        <v>300</v>
      </c>
      <c r="C178" s="119">
        <v>45</v>
      </c>
    </row>
    <row r="179" spans="1:3">
      <c r="A179" s="61">
        <v>20828</v>
      </c>
      <c r="B179" s="59" t="s">
        <v>301</v>
      </c>
      <c r="C179" s="119">
        <v>1063</v>
      </c>
    </row>
    <row r="180" spans="1:3">
      <c r="A180" s="61">
        <v>2082801</v>
      </c>
      <c r="B180" s="59" t="s">
        <v>173</v>
      </c>
      <c r="C180" s="119">
        <v>241</v>
      </c>
    </row>
    <row r="181" spans="1:3">
      <c r="A181" s="61">
        <v>2082802</v>
      </c>
      <c r="B181" s="59" t="s">
        <v>174</v>
      </c>
      <c r="C181" s="119">
        <v>8</v>
      </c>
    </row>
    <row r="182" spans="1:3">
      <c r="A182" s="61">
        <v>2082850</v>
      </c>
      <c r="B182" s="59" t="s">
        <v>185</v>
      </c>
      <c r="C182" s="119">
        <v>95</v>
      </c>
    </row>
    <row r="183" spans="1:3">
      <c r="A183" s="61">
        <v>2082899</v>
      </c>
      <c r="B183" s="59" t="s">
        <v>302</v>
      </c>
      <c r="C183" s="119">
        <v>719</v>
      </c>
    </row>
    <row r="184" spans="1:3">
      <c r="A184" s="61">
        <v>20899</v>
      </c>
      <c r="B184" s="59" t="s">
        <v>303</v>
      </c>
      <c r="C184" s="119">
        <v>20558</v>
      </c>
    </row>
    <row r="185" spans="1:3">
      <c r="A185" s="61">
        <v>2089901</v>
      </c>
      <c r="B185" s="59" t="s">
        <v>304</v>
      </c>
      <c r="C185" s="119">
        <v>20558</v>
      </c>
    </row>
    <row r="186" spans="1:3">
      <c r="A186" s="61">
        <v>210</v>
      </c>
      <c r="B186" s="59" t="s">
        <v>161</v>
      </c>
      <c r="C186" s="119">
        <v>25507</v>
      </c>
    </row>
    <row r="187" spans="1:3">
      <c r="A187" s="61">
        <v>21001</v>
      </c>
      <c r="B187" s="59" t="s">
        <v>305</v>
      </c>
      <c r="C187" s="119">
        <v>1015</v>
      </c>
    </row>
    <row r="188" spans="1:3">
      <c r="A188" s="61">
        <v>2100101</v>
      </c>
      <c r="B188" s="59" t="s">
        <v>173</v>
      </c>
      <c r="C188" s="119">
        <v>990</v>
      </c>
    </row>
    <row r="189" spans="1:3">
      <c r="A189" s="61">
        <v>2100102</v>
      </c>
      <c r="B189" s="59" t="s">
        <v>174</v>
      </c>
      <c r="C189" s="119">
        <v>25</v>
      </c>
    </row>
    <row r="190" spans="1:3">
      <c r="A190" s="61">
        <v>21003</v>
      </c>
      <c r="B190" s="59" t="s">
        <v>306</v>
      </c>
      <c r="C190" s="119">
        <v>10602</v>
      </c>
    </row>
    <row r="191" spans="1:3">
      <c r="A191" s="61">
        <v>2100302</v>
      </c>
      <c r="B191" s="59" t="s">
        <v>307</v>
      </c>
      <c r="C191" s="119">
        <v>10602</v>
      </c>
    </row>
    <row r="192" spans="1:3">
      <c r="A192" s="61">
        <v>21004</v>
      </c>
      <c r="B192" s="59" t="s">
        <v>308</v>
      </c>
      <c r="C192" s="119">
        <v>6074</v>
      </c>
    </row>
    <row r="193" spans="1:3">
      <c r="A193" s="61">
        <v>2100401</v>
      </c>
      <c r="B193" s="59" t="s">
        <v>309</v>
      </c>
      <c r="C193" s="119">
        <v>843</v>
      </c>
    </row>
    <row r="194" spans="1:3">
      <c r="A194" s="61">
        <v>2100402</v>
      </c>
      <c r="B194" s="59" t="s">
        <v>310</v>
      </c>
      <c r="C194" s="119">
        <v>62</v>
      </c>
    </row>
    <row r="195" spans="1:3">
      <c r="A195" s="61">
        <v>2100403</v>
      </c>
      <c r="B195" s="59" t="s">
        <v>311</v>
      </c>
      <c r="C195" s="119">
        <v>315</v>
      </c>
    </row>
    <row r="196" spans="1:3">
      <c r="A196" s="61">
        <v>2100408</v>
      </c>
      <c r="B196" s="59" t="s">
        <v>312</v>
      </c>
      <c r="C196" s="119">
        <v>4294</v>
      </c>
    </row>
    <row r="197" spans="1:3">
      <c r="A197" s="61">
        <v>2100409</v>
      </c>
      <c r="B197" s="59" t="s">
        <v>313</v>
      </c>
      <c r="C197" s="119">
        <v>550</v>
      </c>
    </row>
    <row r="198" spans="1:3">
      <c r="A198" s="61">
        <v>2100410</v>
      </c>
      <c r="B198" s="59" t="s">
        <v>314</v>
      </c>
      <c r="C198" s="119">
        <v>10</v>
      </c>
    </row>
    <row r="199" spans="1:3">
      <c r="A199" s="61">
        <v>21006</v>
      </c>
      <c r="B199" s="59" t="s">
        <v>315</v>
      </c>
      <c r="C199" s="119">
        <v>130</v>
      </c>
    </row>
    <row r="200" spans="1:3">
      <c r="A200" s="61">
        <v>2100699</v>
      </c>
      <c r="B200" s="59" t="s">
        <v>316</v>
      </c>
      <c r="C200" s="119">
        <v>130</v>
      </c>
    </row>
    <row r="201" spans="1:3">
      <c r="A201" s="61">
        <v>21007</v>
      </c>
      <c r="B201" s="59" t="s">
        <v>317</v>
      </c>
      <c r="C201" s="119">
        <v>4585</v>
      </c>
    </row>
    <row r="202" spans="1:3">
      <c r="A202" s="61">
        <v>2100717</v>
      </c>
      <c r="B202" s="59" t="s">
        <v>318</v>
      </c>
      <c r="C202" s="119">
        <v>4196</v>
      </c>
    </row>
    <row r="203" spans="1:3">
      <c r="A203" s="61">
        <v>2100799</v>
      </c>
      <c r="B203" s="59" t="s">
        <v>319</v>
      </c>
      <c r="C203" s="119">
        <v>389</v>
      </c>
    </row>
    <row r="204" spans="1:3">
      <c r="A204" s="61">
        <v>21011</v>
      </c>
      <c r="B204" s="59" t="s">
        <v>320</v>
      </c>
      <c r="C204" s="119">
        <v>2802</v>
      </c>
    </row>
    <row r="205" spans="1:3">
      <c r="A205" s="61">
        <v>2101101</v>
      </c>
      <c r="B205" s="59" t="s">
        <v>321</v>
      </c>
      <c r="C205" s="119">
        <v>2358</v>
      </c>
    </row>
    <row r="206" spans="1:3">
      <c r="A206" s="61">
        <v>2101102</v>
      </c>
      <c r="B206" s="59" t="s">
        <v>322</v>
      </c>
      <c r="C206" s="119">
        <v>444</v>
      </c>
    </row>
    <row r="207" spans="1:3">
      <c r="A207" s="61">
        <v>21099</v>
      </c>
      <c r="B207" s="59" t="s">
        <v>323</v>
      </c>
      <c r="C207" s="119">
        <v>299</v>
      </c>
    </row>
    <row r="208" spans="1:3">
      <c r="A208" s="61">
        <v>2109901</v>
      </c>
      <c r="B208" s="59" t="s">
        <v>324</v>
      </c>
      <c r="C208" s="119">
        <v>299</v>
      </c>
    </row>
    <row r="209" spans="1:3">
      <c r="A209" s="61">
        <v>211</v>
      </c>
      <c r="B209" s="59" t="s">
        <v>162</v>
      </c>
      <c r="C209" s="119">
        <v>5187</v>
      </c>
    </row>
    <row r="210" spans="1:3">
      <c r="A210" s="61">
        <v>21101</v>
      </c>
      <c r="B210" s="59" t="s">
        <v>325</v>
      </c>
      <c r="C210" s="119">
        <v>1291</v>
      </c>
    </row>
    <row r="211" spans="1:3">
      <c r="A211" s="61">
        <v>2110101</v>
      </c>
      <c r="B211" s="59" t="s">
        <v>173</v>
      </c>
      <c r="C211" s="119">
        <v>1291</v>
      </c>
    </row>
    <row r="212" spans="1:3">
      <c r="A212" s="61">
        <v>21102</v>
      </c>
      <c r="B212" s="59" t="s">
        <v>326</v>
      </c>
      <c r="C212" s="119">
        <v>2483</v>
      </c>
    </row>
    <row r="213" spans="1:3">
      <c r="A213" s="61">
        <v>2110299</v>
      </c>
      <c r="B213" s="59" t="s">
        <v>327</v>
      </c>
      <c r="C213" s="119">
        <v>2483</v>
      </c>
    </row>
    <row r="214" spans="1:3">
      <c r="A214" s="61">
        <v>21103</v>
      </c>
      <c r="B214" s="59" t="s">
        <v>328</v>
      </c>
      <c r="C214" s="119">
        <v>1413</v>
      </c>
    </row>
    <row r="215" spans="1:3">
      <c r="A215" s="61">
        <v>2110304</v>
      </c>
      <c r="B215" s="59" t="s">
        <v>329</v>
      </c>
      <c r="C215" s="119">
        <v>156</v>
      </c>
    </row>
    <row r="216" spans="1:3">
      <c r="A216" s="61">
        <v>2110399</v>
      </c>
      <c r="B216" s="59" t="s">
        <v>330</v>
      </c>
      <c r="C216" s="119">
        <v>1257</v>
      </c>
    </row>
    <row r="217" spans="1:3">
      <c r="A217" s="61">
        <v>212</v>
      </c>
      <c r="B217" s="59" t="s">
        <v>111</v>
      </c>
      <c r="C217" s="119">
        <v>20135</v>
      </c>
    </row>
    <row r="218" spans="1:3">
      <c r="A218" s="61">
        <v>21201</v>
      </c>
      <c r="B218" s="59" t="s">
        <v>331</v>
      </c>
      <c r="C218" s="119">
        <v>7176</v>
      </c>
    </row>
    <row r="219" spans="1:3">
      <c r="A219" s="61">
        <v>2120101</v>
      </c>
      <c r="B219" s="59" t="s">
        <v>173</v>
      </c>
      <c r="C219" s="119">
        <v>4275</v>
      </c>
    </row>
    <row r="220" spans="1:3">
      <c r="A220" s="61">
        <v>2120104</v>
      </c>
      <c r="B220" s="59" t="s">
        <v>332</v>
      </c>
      <c r="C220" s="119">
        <v>180</v>
      </c>
    </row>
    <row r="221" spans="1:3">
      <c r="A221" s="61">
        <v>2120199</v>
      </c>
      <c r="B221" s="59" t="s">
        <v>333</v>
      </c>
      <c r="C221" s="119">
        <v>2721</v>
      </c>
    </row>
    <row r="222" spans="1:3">
      <c r="A222" s="61">
        <v>21203</v>
      </c>
      <c r="B222" s="59" t="s">
        <v>334</v>
      </c>
      <c r="C222" s="119">
        <v>2937</v>
      </c>
    </row>
    <row r="223" spans="1:3">
      <c r="A223" s="61">
        <v>2120399</v>
      </c>
      <c r="B223" s="59" t="s">
        <v>335</v>
      </c>
      <c r="C223" s="119">
        <v>2937</v>
      </c>
    </row>
    <row r="224" spans="1:3">
      <c r="A224" s="61">
        <v>21206</v>
      </c>
      <c r="B224" s="59" t="s">
        <v>336</v>
      </c>
      <c r="C224" s="119">
        <v>22</v>
      </c>
    </row>
    <row r="225" spans="1:4">
      <c r="A225" s="61">
        <v>2120601</v>
      </c>
      <c r="B225" s="59" t="s">
        <v>337</v>
      </c>
      <c r="C225" s="119">
        <v>22</v>
      </c>
    </row>
    <row r="226" spans="1:4">
      <c r="A226" s="61">
        <v>21299</v>
      </c>
      <c r="B226" s="59" t="s">
        <v>338</v>
      </c>
      <c r="C226" s="119">
        <v>10000</v>
      </c>
    </row>
    <row r="227" spans="1:4">
      <c r="A227" s="61">
        <v>2129901</v>
      </c>
      <c r="B227" s="59" t="s">
        <v>339</v>
      </c>
      <c r="C227" s="119">
        <v>10000</v>
      </c>
    </row>
    <row r="228" spans="1:4">
      <c r="A228" s="61">
        <v>213</v>
      </c>
      <c r="B228" s="59" t="s">
        <v>163</v>
      </c>
      <c r="C228" s="119">
        <v>15904</v>
      </c>
    </row>
    <row r="229" spans="1:4">
      <c r="A229" s="61">
        <v>21301</v>
      </c>
      <c r="B229" s="59" t="s">
        <v>340</v>
      </c>
      <c r="C229" s="119">
        <v>11486</v>
      </c>
    </row>
    <row r="230" spans="1:4">
      <c r="A230" s="61">
        <v>2130101</v>
      </c>
      <c r="B230" s="59" t="s">
        <v>173</v>
      </c>
      <c r="C230" s="119">
        <v>1218</v>
      </c>
    </row>
    <row r="231" spans="1:4">
      <c r="A231" s="61">
        <v>2130104</v>
      </c>
      <c r="B231" s="59" t="s">
        <v>185</v>
      </c>
      <c r="C231" s="119">
        <v>505</v>
      </c>
    </row>
    <row r="232" spans="1:4">
      <c r="A232" s="61">
        <v>2130108</v>
      </c>
      <c r="B232" s="59" t="s">
        <v>341</v>
      </c>
      <c r="C232" s="119">
        <v>123</v>
      </c>
    </row>
    <row r="233" spans="1:4">
      <c r="A233" s="61">
        <v>2130109</v>
      </c>
      <c r="B233" s="59" t="s">
        <v>342</v>
      </c>
      <c r="C233" s="119">
        <v>404</v>
      </c>
    </row>
    <row r="234" spans="1:4">
      <c r="A234" s="61">
        <v>2130110</v>
      </c>
      <c r="B234" s="59" t="s">
        <v>343</v>
      </c>
      <c r="C234" s="119">
        <v>173</v>
      </c>
    </row>
    <row r="235" spans="1:4">
      <c r="A235" s="61">
        <v>2130112</v>
      </c>
      <c r="B235" s="59" t="s">
        <v>344</v>
      </c>
      <c r="C235" s="119">
        <v>96</v>
      </c>
    </row>
    <row r="236" spans="1:4">
      <c r="A236" s="61">
        <v>2130122</v>
      </c>
      <c r="B236" s="59" t="s">
        <v>345</v>
      </c>
      <c r="C236" s="119">
        <v>800</v>
      </c>
    </row>
    <row r="237" spans="1:4">
      <c r="A237" s="61">
        <v>2130135</v>
      </c>
      <c r="B237" s="59" t="s">
        <v>346</v>
      </c>
      <c r="C237" s="119">
        <v>450</v>
      </c>
    </row>
    <row r="238" spans="1:4">
      <c r="A238" s="61">
        <v>2130148</v>
      </c>
      <c r="B238" s="59" t="s">
        <v>347</v>
      </c>
      <c r="C238" s="119">
        <v>1885</v>
      </c>
      <c r="D238" s="121"/>
    </row>
    <row r="239" spans="1:4">
      <c r="A239" s="61">
        <v>2130199</v>
      </c>
      <c r="B239" s="59" t="s">
        <v>348</v>
      </c>
      <c r="C239" s="119">
        <v>5832</v>
      </c>
    </row>
    <row r="240" spans="1:4">
      <c r="A240" s="61">
        <v>21302</v>
      </c>
      <c r="B240" s="59" t="s">
        <v>349</v>
      </c>
      <c r="C240" s="119">
        <v>10</v>
      </c>
    </row>
    <row r="241" spans="1:3">
      <c r="A241" s="61">
        <v>2130299</v>
      </c>
      <c r="B241" s="59" t="s">
        <v>350</v>
      </c>
      <c r="C241" s="119">
        <v>10</v>
      </c>
    </row>
    <row r="242" spans="1:3">
      <c r="A242" s="61">
        <v>21303</v>
      </c>
      <c r="B242" s="59" t="s">
        <v>351</v>
      </c>
      <c r="C242" s="119">
        <v>1554</v>
      </c>
    </row>
    <row r="243" spans="1:3">
      <c r="A243" s="61">
        <v>2130306</v>
      </c>
      <c r="B243" s="59" t="s">
        <v>352</v>
      </c>
      <c r="C243" s="119">
        <v>1280</v>
      </c>
    </row>
    <row r="244" spans="1:3">
      <c r="A244" s="61">
        <v>2130314</v>
      </c>
      <c r="B244" s="59" t="s">
        <v>353</v>
      </c>
      <c r="C244" s="119">
        <v>270</v>
      </c>
    </row>
    <row r="245" spans="1:3">
      <c r="A245" s="61">
        <v>2130399</v>
      </c>
      <c r="B245" s="59" t="s">
        <v>354</v>
      </c>
      <c r="C245" s="119">
        <v>4</v>
      </c>
    </row>
    <row r="246" spans="1:3">
      <c r="A246" s="61">
        <v>21305</v>
      </c>
      <c r="B246" s="59" t="s">
        <v>355</v>
      </c>
      <c r="C246" s="119">
        <v>1100</v>
      </c>
    </row>
    <row r="247" spans="1:3">
      <c r="A247" s="61">
        <v>2130504</v>
      </c>
      <c r="B247" s="59" t="s">
        <v>356</v>
      </c>
      <c r="C247" s="119">
        <v>1100</v>
      </c>
    </row>
    <row r="248" spans="1:3">
      <c r="A248" s="61">
        <v>21307</v>
      </c>
      <c r="B248" s="59" t="s">
        <v>357</v>
      </c>
      <c r="C248" s="119">
        <v>309</v>
      </c>
    </row>
    <row r="249" spans="1:3">
      <c r="A249" s="61">
        <v>2130701</v>
      </c>
      <c r="B249" s="59" t="s">
        <v>358</v>
      </c>
      <c r="C249" s="119">
        <v>180</v>
      </c>
    </row>
    <row r="250" spans="1:3">
      <c r="A250" s="61">
        <v>2130704</v>
      </c>
      <c r="B250" s="59" t="s">
        <v>359</v>
      </c>
      <c r="C250" s="119">
        <v>129</v>
      </c>
    </row>
    <row r="251" spans="1:3">
      <c r="A251" s="61">
        <v>21308</v>
      </c>
      <c r="B251" s="59" t="s">
        <v>360</v>
      </c>
      <c r="C251" s="119">
        <v>1200</v>
      </c>
    </row>
    <row r="252" spans="1:3">
      <c r="A252" s="61">
        <v>2130803</v>
      </c>
      <c r="B252" s="59" t="s">
        <v>361</v>
      </c>
      <c r="C252" s="119">
        <v>1200</v>
      </c>
    </row>
    <row r="253" spans="1:3">
      <c r="A253" s="61">
        <v>21399</v>
      </c>
      <c r="B253" s="59" t="s">
        <v>362</v>
      </c>
      <c r="C253" s="119">
        <v>245</v>
      </c>
    </row>
    <row r="254" spans="1:3">
      <c r="A254" s="61">
        <v>2139999</v>
      </c>
      <c r="B254" s="59" t="s">
        <v>363</v>
      </c>
      <c r="C254" s="119">
        <v>245</v>
      </c>
    </row>
    <row r="255" spans="1:3">
      <c r="A255" s="61">
        <v>217</v>
      </c>
      <c r="B255" s="59" t="s">
        <v>164</v>
      </c>
      <c r="C255" s="119">
        <v>60</v>
      </c>
    </row>
    <row r="256" spans="1:3">
      <c r="A256" s="61">
        <v>21702</v>
      </c>
      <c r="B256" s="59" t="s">
        <v>364</v>
      </c>
      <c r="C256" s="119">
        <v>60</v>
      </c>
    </row>
    <row r="257" spans="1:3">
      <c r="A257" s="61">
        <v>2170299</v>
      </c>
      <c r="B257" s="59" t="s">
        <v>365</v>
      </c>
      <c r="C257" s="119">
        <v>60</v>
      </c>
    </row>
    <row r="258" spans="1:3">
      <c r="A258" s="61">
        <v>219</v>
      </c>
      <c r="B258" s="59" t="s">
        <v>165</v>
      </c>
      <c r="C258" s="119">
        <v>4122</v>
      </c>
    </row>
    <row r="259" spans="1:3">
      <c r="A259" s="61">
        <v>21999</v>
      </c>
      <c r="B259" s="59" t="s">
        <v>366</v>
      </c>
      <c r="C259" s="119">
        <v>4122</v>
      </c>
    </row>
    <row r="260" spans="1:3">
      <c r="A260" s="61">
        <v>221</v>
      </c>
      <c r="B260" s="59" t="s">
        <v>166</v>
      </c>
      <c r="C260" s="119">
        <v>15941</v>
      </c>
    </row>
    <row r="261" spans="1:3">
      <c r="A261" s="61">
        <v>22102</v>
      </c>
      <c r="B261" s="59" t="s">
        <v>367</v>
      </c>
      <c r="C261" s="119">
        <v>15941</v>
      </c>
    </row>
    <row r="262" spans="1:3">
      <c r="A262" s="61">
        <v>2210201</v>
      </c>
      <c r="B262" s="59" t="s">
        <v>368</v>
      </c>
      <c r="C262" s="119">
        <v>5039</v>
      </c>
    </row>
    <row r="263" spans="1:3">
      <c r="A263" s="61">
        <v>2210202</v>
      </c>
      <c r="B263" s="59" t="s">
        <v>369</v>
      </c>
      <c r="C263" s="119">
        <v>5190</v>
      </c>
    </row>
    <row r="264" spans="1:3">
      <c r="A264" s="61">
        <v>2210203</v>
      </c>
      <c r="B264" s="59" t="s">
        <v>370</v>
      </c>
      <c r="C264" s="119">
        <v>5712</v>
      </c>
    </row>
    <row r="265" spans="1:3">
      <c r="A265" s="61">
        <v>224</v>
      </c>
      <c r="B265" s="59" t="s">
        <v>167</v>
      </c>
      <c r="C265" s="119">
        <v>1680</v>
      </c>
    </row>
    <row r="266" spans="1:3">
      <c r="A266" s="61">
        <v>22401</v>
      </c>
      <c r="B266" s="59" t="s">
        <v>371</v>
      </c>
      <c r="C266" s="119">
        <v>921</v>
      </c>
    </row>
    <row r="267" spans="1:3">
      <c r="A267" s="61">
        <v>2240101</v>
      </c>
      <c r="B267" s="59" t="s">
        <v>173</v>
      </c>
      <c r="C267" s="119">
        <v>700</v>
      </c>
    </row>
    <row r="268" spans="1:3">
      <c r="A268" s="61">
        <v>2240106</v>
      </c>
      <c r="B268" s="59" t="s">
        <v>372</v>
      </c>
      <c r="C268" s="119">
        <v>164</v>
      </c>
    </row>
    <row r="269" spans="1:3">
      <c r="A269" s="61">
        <v>2240109</v>
      </c>
      <c r="B269" s="59" t="s">
        <v>373</v>
      </c>
      <c r="C269" s="119">
        <v>57</v>
      </c>
    </row>
    <row r="270" spans="1:3">
      <c r="A270" s="61">
        <v>22402</v>
      </c>
      <c r="B270" s="59" t="s">
        <v>374</v>
      </c>
      <c r="C270" s="119">
        <v>759</v>
      </c>
    </row>
    <row r="271" spans="1:3">
      <c r="A271" s="61">
        <v>2240299</v>
      </c>
      <c r="B271" s="59" t="s">
        <v>375</v>
      </c>
      <c r="C271" s="119">
        <v>759</v>
      </c>
    </row>
    <row r="272" spans="1:3">
      <c r="A272" s="61">
        <v>227</v>
      </c>
      <c r="B272" s="59" t="s">
        <v>168</v>
      </c>
      <c r="C272" s="119">
        <v>4000</v>
      </c>
    </row>
    <row r="273" spans="1:4">
      <c r="A273" s="61">
        <v>229</v>
      </c>
      <c r="B273" s="59" t="s">
        <v>376</v>
      </c>
      <c r="C273" s="119">
        <v>3000</v>
      </c>
    </row>
    <row r="274" spans="1:4">
      <c r="A274" s="61">
        <v>22999</v>
      </c>
      <c r="B274" s="59" t="s">
        <v>366</v>
      </c>
      <c r="C274" s="119">
        <v>3000</v>
      </c>
    </row>
    <row r="275" spans="1:4">
      <c r="A275" s="61">
        <v>2299901</v>
      </c>
      <c r="B275" s="59" t="s">
        <v>377</v>
      </c>
      <c r="C275" s="119">
        <v>3000</v>
      </c>
    </row>
    <row r="276" spans="1:4">
      <c r="A276" s="61" t="s">
        <v>93</v>
      </c>
      <c r="B276" s="59" t="s">
        <v>115</v>
      </c>
      <c r="C276" s="119">
        <v>2650</v>
      </c>
    </row>
    <row r="277" spans="1:4">
      <c r="A277" s="61">
        <v>23103</v>
      </c>
      <c r="B277" s="59" t="s">
        <v>378</v>
      </c>
      <c r="C277" s="119">
        <v>2650</v>
      </c>
    </row>
    <row r="278" spans="1:4">
      <c r="A278" s="61">
        <v>2310301</v>
      </c>
      <c r="B278" s="59" t="s">
        <v>379</v>
      </c>
      <c r="C278" s="119">
        <v>2650</v>
      </c>
    </row>
    <row r="279" spans="1:4">
      <c r="A279" s="61">
        <v>232</v>
      </c>
      <c r="B279" s="59" t="s">
        <v>117</v>
      </c>
      <c r="C279" s="119">
        <v>5549</v>
      </c>
    </row>
    <row r="280" spans="1:4">
      <c r="A280" s="61">
        <v>23203</v>
      </c>
      <c r="B280" s="59" t="s">
        <v>380</v>
      </c>
      <c r="C280" s="119">
        <v>5549</v>
      </c>
    </row>
    <row r="281" spans="1:4">
      <c r="A281" s="61">
        <v>2320301</v>
      </c>
      <c r="B281" s="59" t="s">
        <v>381</v>
      </c>
      <c r="C281" s="119">
        <v>5549</v>
      </c>
    </row>
    <row r="282" spans="1:4">
      <c r="A282" s="61">
        <v>233</v>
      </c>
      <c r="B282" s="59" t="s">
        <v>119</v>
      </c>
      <c r="C282" s="119">
        <v>70</v>
      </c>
    </row>
    <row r="283" spans="1:4">
      <c r="A283" s="61">
        <v>23303</v>
      </c>
      <c r="B283" s="59" t="s">
        <v>382</v>
      </c>
      <c r="C283" s="119">
        <v>70</v>
      </c>
    </row>
    <row r="284" spans="1:4" ht="16.5" customHeight="1">
      <c r="A284" s="122"/>
      <c r="B284" s="122" t="s">
        <v>99</v>
      </c>
      <c r="C284" s="123">
        <v>380489</v>
      </c>
      <c r="D284" s="120"/>
    </row>
  </sheetData>
  <autoFilter ref="A4:C284">
    <extLst/>
  </autoFilter>
  <mergeCells count="1">
    <mergeCell ref="A2:C2"/>
  </mergeCells>
  <phoneticPr fontId="51"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13.xml><?xml version="1.0" encoding="utf-8"?>
<worksheet xmlns="http://schemas.openxmlformats.org/spreadsheetml/2006/main" xmlns:r="http://schemas.openxmlformats.org/officeDocument/2006/relationships">
  <dimension ref="A1:I20"/>
  <sheetViews>
    <sheetView topLeftCell="A16" zoomScaleSheetLayoutView="100" workbookViewId="0">
      <selection activeCell="C18" sqref="C18"/>
    </sheetView>
  </sheetViews>
  <sheetFormatPr defaultColWidth="9" defaultRowHeight="14.25"/>
  <cols>
    <col min="1" max="1" width="13.25" style="8" customWidth="1"/>
    <col min="2" max="2" width="44.625" style="8" customWidth="1"/>
    <col min="3" max="3" width="20.75" style="8" customWidth="1"/>
    <col min="4" max="4" width="9" style="8"/>
    <col min="5" max="5" width="9" style="8" hidden="1" customWidth="1"/>
    <col min="6" max="7" width="9" style="8"/>
    <col min="8" max="8" width="33" style="8" hidden="1" customWidth="1"/>
    <col min="9" max="9" width="12.25" style="8" hidden="1" customWidth="1"/>
    <col min="10" max="16384" width="9" style="8"/>
  </cols>
  <sheetData>
    <row r="1" spans="1:9" ht="25.5" customHeight="1">
      <c r="A1" s="100" t="s">
        <v>383</v>
      </c>
    </row>
    <row r="2" spans="1:9" ht="18.75">
      <c r="A2" s="178" t="s">
        <v>384</v>
      </c>
      <c r="B2" s="178"/>
      <c r="C2" s="178"/>
    </row>
    <row r="3" spans="1:9" ht="23.25" customHeight="1">
      <c r="B3" s="101" t="s">
        <v>385</v>
      </c>
      <c r="C3" s="102" t="s">
        <v>386</v>
      </c>
    </row>
    <row r="4" spans="1:9" ht="24" customHeight="1">
      <c r="A4" s="103" t="s">
        <v>57</v>
      </c>
      <c r="B4" s="104" t="s">
        <v>58</v>
      </c>
      <c r="C4" s="104" t="s">
        <v>36</v>
      </c>
    </row>
    <row r="5" spans="1:9" ht="24" customHeight="1">
      <c r="A5" s="105">
        <v>501</v>
      </c>
      <c r="B5" s="106" t="s">
        <v>387</v>
      </c>
      <c r="C5" s="107">
        <f>C6+C7+C8+C9</f>
        <v>55539</v>
      </c>
    </row>
    <row r="6" spans="1:9" ht="24" customHeight="1">
      <c r="A6" s="108">
        <v>50101</v>
      </c>
      <c r="B6" s="109" t="s">
        <v>388</v>
      </c>
      <c r="C6" s="110">
        <v>10903</v>
      </c>
      <c r="E6" s="8">
        <v>36962.57</v>
      </c>
      <c r="H6" s="8" t="s">
        <v>389</v>
      </c>
      <c r="I6" s="8">
        <v>8.74</v>
      </c>
    </row>
    <row r="7" spans="1:9" ht="24" customHeight="1">
      <c r="A7" s="108">
        <v>50102</v>
      </c>
      <c r="B7" s="109" t="s">
        <v>390</v>
      </c>
      <c r="C7" s="110">
        <v>7257</v>
      </c>
      <c r="E7" s="8">
        <v>7005.51</v>
      </c>
      <c r="H7" s="8" t="s">
        <v>391</v>
      </c>
      <c r="I7" s="8">
        <v>1616.76</v>
      </c>
    </row>
    <row r="8" spans="1:9" ht="24" customHeight="1">
      <c r="A8" s="108">
        <v>50103</v>
      </c>
      <c r="B8" s="109" t="s">
        <v>392</v>
      </c>
      <c r="C8" s="110">
        <v>5038</v>
      </c>
      <c r="E8" s="8">
        <v>4304.5</v>
      </c>
      <c r="H8" s="8" t="s">
        <v>393</v>
      </c>
      <c r="I8" s="8">
        <v>341.7</v>
      </c>
    </row>
    <row r="9" spans="1:9" ht="24" customHeight="1">
      <c r="A9" s="108">
        <v>50199</v>
      </c>
      <c r="B9" s="109" t="s">
        <v>394</v>
      </c>
      <c r="C9" s="110">
        <v>32341</v>
      </c>
      <c r="H9" s="8" t="s">
        <v>395</v>
      </c>
      <c r="I9" s="8">
        <v>111.81</v>
      </c>
    </row>
    <row r="10" spans="1:9" ht="24" customHeight="1">
      <c r="A10" s="105">
        <v>502</v>
      </c>
      <c r="B10" s="106" t="s">
        <v>396</v>
      </c>
      <c r="C10" s="107">
        <f>SUM(C11:C16)</f>
        <v>6644</v>
      </c>
      <c r="H10" s="8" t="s">
        <v>397</v>
      </c>
      <c r="I10" s="8">
        <v>95</v>
      </c>
    </row>
    <row r="11" spans="1:9" ht="24" customHeight="1">
      <c r="A11" s="108">
        <v>50201</v>
      </c>
      <c r="B11" s="109" t="s">
        <v>398</v>
      </c>
      <c r="C11" s="110">
        <v>1407</v>
      </c>
      <c r="E11" s="8">
        <v>2887.61</v>
      </c>
      <c r="H11" s="8" t="s">
        <v>399</v>
      </c>
      <c r="I11" s="8">
        <v>483.91</v>
      </c>
    </row>
    <row r="12" spans="1:9" ht="24" customHeight="1">
      <c r="A12" s="108">
        <v>50202</v>
      </c>
      <c r="B12" s="109" t="s">
        <v>399</v>
      </c>
      <c r="C12" s="111">
        <v>532</v>
      </c>
      <c r="E12" s="8">
        <v>483.91</v>
      </c>
      <c r="H12" s="8" t="s">
        <v>400</v>
      </c>
      <c r="I12" s="8">
        <v>3414.01</v>
      </c>
    </row>
    <row r="13" spans="1:9" ht="24" customHeight="1">
      <c r="A13" s="108">
        <v>50203</v>
      </c>
      <c r="B13" s="109" t="s">
        <v>401</v>
      </c>
      <c r="C13" s="111">
        <v>142</v>
      </c>
      <c r="E13" s="8">
        <v>127.64</v>
      </c>
      <c r="H13" s="8" t="s">
        <v>402</v>
      </c>
      <c r="I13" s="8">
        <v>7879.2999999999902</v>
      </c>
    </row>
    <row r="14" spans="1:9" ht="24" customHeight="1">
      <c r="A14" s="108">
        <v>50206</v>
      </c>
      <c r="B14" s="109" t="s">
        <v>395</v>
      </c>
      <c r="C14" s="111">
        <v>125</v>
      </c>
      <c r="E14" s="8">
        <v>111.81</v>
      </c>
      <c r="H14" s="8" t="s">
        <v>394</v>
      </c>
      <c r="I14" s="8">
        <v>29083.27</v>
      </c>
    </row>
    <row r="15" spans="1:9" ht="24" customHeight="1">
      <c r="A15" s="108">
        <v>50208</v>
      </c>
      <c r="B15" s="109" t="s">
        <v>397</v>
      </c>
      <c r="C15" s="111">
        <v>97</v>
      </c>
      <c r="E15" s="8">
        <v>95</v>
      </c>
      <c r="H15" s="8" t="s">
        <v>403</v>
      </c>
      <c r="I15" s="8">
        <v>23.22</v>
      </c>
    </row>
    <row r="16" spans="1:9" ht="24" customHeight="1">
      <c r="A16" s="108">
        <v>50299</v>
      </c>
      <c r="B16" s="109" t="s">
        <v>404</v>
      </c>
      <c r="C16" s="111">
        <v>4341</v>
      </c>
      <c r="E16" s="8">
        <v>3866.03</v>
      </c>
      <c r="H16" s="8" t="s">
        <v>405</v>
      </c>
      <c r="I16" s="8">
        <v>2222</v>
      </c>
    </row>
    <row r="17" spans="1:9" ht="24" customHeight="1">
      <c r="A17" s="105">
        <v>509</v>
      </c>
      <c r="B17" s="106" t="s">
        <v>406</v>
      </c>
      <c r="C17" s="107">
        <f>SUM(C18:C18)</f>
        <v>94</v>
      </c>
      <c r="H17" s="8" t="s">
        <v>407</v>
      </c>
      <c r="I17" s="8">
        <v>1369.5</v>
      </c>
    </row>
    <row r="18" spans="1:9" ht="24" customHeight="1">
      <c r="A18" s="108">
        <v>50999</v>
      </c>
      <c r="B18" s="109" t="s">
        <v>408</v>
      </c>
      <c r="C18" s="111">
        <v>94</v>
      </c>
      <c r="E18" s="8">
        <v>169.5</v>
      </c>
    </row>
    <row r="19" spans="1:9" ht="24" customHeight="1">
      <c r="A19" s="108"/>
      <c r="B19" s="104" t="s">
        <v>409</v>
      </c>
      <c r="C19" s="107">
        <f>C5+C10+C17</f>
        <v>62277</v>
      </c>
    </row>
    <row r="20" spans="1:9">
      <c r="A20" s="112"/>
    </row>
  </sheetData>
  <mergeCells count="1">
    <mergeCell ref="A2:C2"/>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14.xml><?xml version="1.0" encoding="utf-8"?>
<worksheet xmlns="http://schemas.openxmlformats.org/spreadsheetml/2006/main" xmlns:r="http://schemas.openxmlformats.org/officeDocument/2006/relationships">
  <dimension ref="A1:H21"/>
  <sheetViews>
    <sheetView zoomScaleSheetLayoutView="100" workbookViewId="0">
      <selection activeCell="C8" sqref="C8"/>
    </sheetView>
  </sheetViews>
  <sheetFormatPr defaultColWidth="9" defaultRowHeight="14.25"/>
  <cols>
    <col min="1" max="1" width="23" customWidth="1"/>
    <col min="2" max="2" width="23.5" customWidth="1"/>
    <col min="3" max="3" width="30.25" customWidth="1"/>
  </cols>
  <sheetData>
    <row r="1" spans="1:8" ht="20.25" customHeight="1">
      <c r="A1" s="17" t="s">
        <v>410</v>
      </c>
    </row>
    <row r="2" spans="1:8" ht="20.25" customHeight="1">
      <c r="A2" s="179" t="s">
        <v>411</v>
      </c>
      <c r="B2" s="179"/>
      <c r="C2" s="179"/>
    </row>
    <row r="3" spans="1:8" ht="20.25" customHeight="1">
      <c r="A3" s="21"/>
      <c r="C3" s="76" t="s">
        <v>34</v>
      </c>
    </row>
    <row r="4" spans="1:8" ht="20.100000000000001" customHeight="1">
      <c r="A4" s="22" t="s">
        <v>412</v>
      </c>
      <c r="B4" s="22" t="s">
        <v>413</v>
      </c>
      <c r="C4" s="95" t="s">
        <v>414</v>
      </c>
    </row>
    <row r="5" spans="1:8" ht="20.100000000000001" customHeight="1">
      <c r="A5" s="24" t="s">
        <v>415</v>
      </c>
      <c r="B5" s="77">
        <v>0</v>
      </c>
      <c r="C5" s="96">
        <v>18000</v>
      </c>
    </row>
    <row r="6" spans="1:8" ht="20.100000000000001" customHeight="1">
      <c r="A6" s="24" t="s">
        <v>416</v>
      </c>
      <c r="B6" s="77">
        <v>0</v>
      </c>
      <c r="C6" s="96">
        <v>13000</v>
      </c>
    </row>
    <row r="7" spans="1:8" ht="20.100000000000001" customHeight="1">
      <c r="A7" s="24" t="s">
        <v>417</v>
      </c>
      <c r="B7" s="77">
        <v>0</v>
      </c>
      <c r="C7" s="96">
        <v>8000</v>
      </c>
    </row>
    <row r="8" spans="1:8" ht="20.100000000000001" customHeight="1">
      <c r="A8" s="24" t="s">
        <v>418</v>
      </c>
      <c r="B8" s="77">
        <v>0</v>
      </c>
      <c r="C8" s="96">
        <v>13000</v>
      </c>
    </row>
    <row r="9" spans="1:8" ht="20.100000000000001" customHeight="1">
      <c r="A9" s="24" t="s">
        <v>419</v>
      </c>
      <c r="B9" s="77">
        <v>0</v>
      </c>
      <c r="C9" s="96">
        <v>20000</v>
      </c>
    </row>
    <row r="10" spans="1:8" ht="20.100000000000001" customHeight="1">
      <c r="A10" s="24" t="s">
        <v>420</v>
      </c>
      <c r="B10" s="77">
        <v>0</v>
      </c>
      <c r="C10" s="96">
        <v>7800</v>
      </c>
    </row>
    <row r="11" spans="1:8" ht="20.100000000000001" customHeight="1">
      <c r="A11" s="24" t="s">
        <v>421</v>
      </c>
      <c r="B11" s="77">
        <v>0</v>
      </c>
      <c r="C11" s="96">
        <v>11000</v>
      </c>
    </row>
    <row r="12" spans="1:8" ht="20.100000000000001" customHeight="1">
      <c r="A12" s="24" t="s">
        <v>422</v>
      </c>
      <c r="B12" s="77">
        <v>0</v>
      </c>
      <c r="C12" s="96">
        <v>18000</v>
      </c>
    </row>
    <row r="13" spans="1:8" ht="20.100000000000001" customHeight="1">
      <c r="A13" s="24" t="s">
        <v>423</v>
      </c>
      <c r="B13" s="77">
        <v>0</v>
      </c>
      <c r="C13" s="96">
        <v>14200</v>
      </c>
    </row>
    <row r="14" spans="1:8" ht="20.100000000000001" customHeight="1">
      <c r="A14" s="24" t="s">
        <v>424</v>
      </c>
      <c r="B14" s="77">
        <v>0</v>
      </c>
      <c r="C14" s="96">
        <v>7000</v>
      </c>
    </row>
    <row r="15" spans="1:8" ht="20.100000000000001" customHeight="1">
      <c r="A15" s="24" t="s">
        <v>425</v>
      </c>
      <c r="B15" s="25">
        <v>0</v>
      </c>
      <c r="C15" s="96">
        <f>(SUM(C5:C14))</f>
        <v>130000</v>
      </c>
    </row>
    <row r="16" spans="1:8" ht="20.100000000000001" customHeight="1">
      <c r="A16" s="97"/>
      <c r="B16" s="97"/>
      <c r="C16" s="97"/>
      <c r="D16" s="98"/>
      <c r="E16" s="99"/>
      <c r="F16" s="99"/>
      <c r="G16" s="99"/>
      <c r="H16" s="99"/>
    </row>
    <row r="17" spans="1:4">
      <c r="A17" s="79"/>
      <c r="B17" s="79"/>
      <c r="C17" s="79"/>
      <c r="D17" s="79"/>
    </row>
    <row r="18" spans="1:4">
      <c r="A18" s="79"/>
      <c r="B18" s="79"/>
      <c r="C18" s="79"/>
      <c r="D18" s="79"/>
    </row>
    <row r="19" spans="1:4">
      <c r="A19" s="79"/>
      <c r="B19" s="79"/>
      <c r="C19" s="79"/>
      <c r="D19" s="79"/>
    </row>
    <row r="20" spans="1:4">
      <c r="A20" s="79"/>
      <c r="B20" s="79"/>
      <c r="C20" s="79"/>
      <c r="D20" s="79"/>
    </row>
    <row r="21" spans="1:4">
      <c r="A21" s="79"/>
      <c r="B21" s="79"/>
      <c r="C21" s="79"/>
      <c r="D21" s="79"/>
    </row>
  </sheetData>
  <mergeCells count="1">
    <mergeCell ref="A2:C2"/>
  </mergeCells>
  <phoneticPr fontId="51" type="noConversion"/>
  <printOptions horizontalCentered="1"/>
  <pageMargins left="0.74803149606299202" right="0.74803149606299202" top="0.98425196850393704" bottom="0.98425196850393704" header="0.511811023622047" footer="0.51181102362204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B16"/>
  <sheetViews>
    <sheetView zoomScaleSheetLayoutView="100" workbookViewId="0">
      <selection activeCell="L24" sqref="L24"/>
    </sheetView>
  </sheetViews>
  <sheetFormatPr defaultColWidth="9" defaultRowHeight="14.25"/>
  <cols>
    <col min="1" max="1" width="40.625" customWidth="1"/>
    <col min="2" max="2" width="39.625" customWidth="1"/>
  </cols>
  <sheetData>
    <row r="1" spans="1:2" ht="20.25" customHeight="1">
      <c r="A1" s="17" t="s">
        <v>426</v>
      </c>
    </row>
    <row r="2" spans="1:2" ht="20.25" customHeight="1">
      <c r="A2" s="179" t="s">
        <v>15</v>
      </c>
      <c r="B2" s="179"/>
    </row>
    <row r="3" spans="1:2" ht="20.25" customHeight="1">
      <c r="A3" s="21"/>
      <c r="B3" s="76" t="s">
        <v>34</v>
      </c>
    </row>
    <row r="4" spans="1:2" ht="20.100000000000001" customHeight="1">
      <c r="A4" s="22" t="s">
        <v>412</v>
      </c>
      <c r="B4" s="95" t="s">
        <v>36</v>
      </c>
    </row>
    <row r="5" spans="1:2" ht="20.100000000000001" customHeight="1">
      <c r="A5" s="24" t="s">
        <v>415</v>
      </c>
      <c r="B5" s="25">
        <v>0</v>
      </c>
    </row>
    <row r="6" spans="1:2" ht="20.100000000000001" customHeight="1">
      <c r="A6" s="24" t="s">
        <v>416</v>
      </c>
      <c r="B6" s="25">
        <v>0</v>
      </c>
    </row>
    <row r="7" spans="1:2" ht="20.100000000000001" customHeight="1">
      <c r="A7" s="24" t="s">
        <v>417</v>
      </c>
      <c r="B7" s="25">
        <v>0</v>
      </c>
    </row>
    <row r="8" spans="1:2" ht="20.100000000000001" customHeight="1">
      <c r="A8" s="24" t="s">
        <v>418</v>
      </c>
      <c r="B8" s="25">
        <v>0</v>
      </c>
    </row>
    <row r="9" spans="1:2" ht="20.100000000000001" customHeight="1">
      <c r="A9" s="24" t="s">
        <v>419</v>
      </c>
      <c r="B9" s="25">
        <v>0</v>
      </c>
    </row>
    <row r="10" spans="1:2" ht="20.100000000000001" customHeight="1">
      <c r="A10" s="24" t="s">
        <v>420</v>
      </c>
      <c r="B10" s="25">
        <v>0</v>
      </c>
    </row>
    <row r="11" spans="1:2" ht="20.100000000000001" customHeight="1">
      <c r="A11" s="24" t="s">
        <v>421</v>
      </c>
      <c r="B11" s="25">
        <v>0</v>
      </c>
    </row>
    <row r="12" spans="1:2" ht="20.100000000000001" customHeight="1">
      <c r="A12" s="24" t="s">
        <v>422</v>
      </c>
      <c r="B12" s="25">
        <v>0</v>
      </c>
    </row>
    <row r="13" spans="1:2" ht="20.100000000000001" customHeight="1">
      <c r="A13" s="24" t="s">
        <v>423</v>
      </c>
      <c r="B13" s="25">
        <v>0</v>
      </c>
    </row>
    <row r="14" spans="1:2" ht="20.100000000000001" customHeight="1">
      <c r="A14" s="24" t="s">
        <v>424</v>
      </c>
      <c r="B14" s="25">
        <v>0</v>
      </c>
    </row>
    <row r="15" spans="1:2" ht="20.100000000000001" customHeight="1">
      <c r="A15" s="24" t="s">
        <v>425</v>
      </c>
      <c r="B15" s="25">
        <v>0</v>
      </c>
    </row>
    <row r="16" spans="1:2" ht="35.25" customHeight="1">
      <c r="A16" s="180" t="s">
        <v>427</v>
      </c>
      <c r="B16" s="180"/>
    </row>
  </sheetData>
  <mergeCells count="2">
    <mergeCell ref="A2:B2"/>
    <mergeCell ref="A16:B16"/>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16.xml><?xml version="1.0" encoding="utf-8"?>
<worksheet xmlns="http://schemas.openxmlformats.org/spreadsheetml/2006/main" xmlns:r="http://schemas.openxmlformats.org/officeDocument/2006/relationships">
  <dimension ref="A1:D30"/>
  <sheetViews>
    <sheetView zoomScaleSheetLayoutView="100" workbookViewId="0">
      <selection activeCell="K21" sqref="K21"/>
    </sheetView>
  </sheetViews>
  <sheetFormatPr defaultColWidth="9" defaultRowHeight="14.25"/>
  <cols>
    <col min="2" max="2" width="32.75" customWidth="1"/>
    <col min="3" max="3" width="15.375" customWidth="1"/>
    <col min="4" max="4" width="32.75" customWidth="1"/>
  </cols>
  <sheetData>
    <row r="1" spans="1:4" ht="20.25" customHeight="1">
      <c r="A1" s="17" t="s">
        <v>428</v>
      </c>
    </row>
    <row r="2" spans="1:4" ht="20.25" customHeight="1">
      <c r="A2" s="181" t="s">
        <v>16</v>
      </c>
      <c r="B2" s="181"/>
      <c r="C2" s="181"/>
      <c r="D2" s="181"/>
    </row>
    <row r="3" spans="1:4" ht="20.25" customHeight="1">
      <c r="D3" s="14" t="s">
        <v>34</v>
      </c>
    </row>
    <row r="4" spans="1:4" ht="21.95" customHeight="1">
      <c r="A4" s="83" t="s">
        <v>429</v>
      </c>
      <c r="B4" s="83" t="s">
        <v>430</v>
      </c>
      <c r="C4" s="83" t="s">
        <v>36</v>
      </c>
      <c r="D4" s="83" t="s">
        <v>431</v>
      </c>
    </row>
    <row r="5" spans="1:4" ht="21.95" customHeight="1">
      <c r="A5" s="84">
        <v>1</v>
      </c>
      <c r="B5" s="85" t="s">
        <v>432</v>
      </c>
      <c r="C5" s="86">
        <v>800</v>
      </c>
      <c r="D5" s="87" t="s">
        <v>433</v>
      </c>
    </row>
    <row r="6" spans="1:4" ht="21.95" customHeight="1">
      <c r="A6" s="84">
        <v>2</v>
      </c>
      <c r="B6" s="85" t="s">
        <v>434</v>
      </c>
      <c r="C6" s="86">
        <v>1200</v>
      </c>
      <c r="D6" s="87" t="s">
        <v>433</v>
      </c>
    </row>
    <row r="7" spans="1:4" ht="21.95" customHeight="1">
      <c r="A7" s="84">
        <v>3</v>
      </c>
      <c r="B7" s="85" t="s">
        <v>435</v>
      </c>
      <c r="C7" s="86">
        <v>4682</v>
      </c>
      <c r="D7" s="87" t="s">
        <v>433</v>
      </c>
    </row>
    <row r="8" spans="1:4" ht="21.95" customHeight="1">
      <c r="A8" s="84">
        <v>4</v>
      </c>
      <c r="B8" s="85" t="s">
        <v>436</v>
      </c>
      <c r="C8" s="86">
        <v>1100</v>
      </c>
      <c r="D8" s="87" t="s">
        <v>433</v>
      </c>
    </row>
    <row r="9" spans="1:4" ht="21.95" customHeight="1">
      <c r="A9" s="84">
        <v>5</v>
      </c>
      <c r="B9" s="85" t="s">
        <v>437</v>
      </c>
      <c r="C9" s="88">
        <v>400</v>
      </c>
      <c r="D9" s="89" t="s">
        <v>433</v>
      </c>
    </row>
    <row r="10" spans="1:4" ht="21.95" customHeight="1">
      <c r="A10" s="84">
        <v>6</v>
      </c>
      <c r="B10" s="85" t="s">
        <v>438</v>
      </c>
      <c r="C10" s="88">
        <v>1600</v>
      </c>
      <c r="D10" s="89" t="s">
        <v>433</v>
      </c>
    </row>
    <row r="11" spans="1:4" ht="21.95" customHeight="1">
      <c r="A11" s="84">
        <v>7</v>
      </c>
      <c r="B11" s="85" t="s">
        <v>439</v>
      </c>
      <c r="C11" s="37">
        <v>7804.5</v>
      </c>
      <c r="D11" s="90" t="s">
        <v>440</v>
      </c>
    </row>
    <row r="12" spans="1:4" ht="21.95" customHeight="1">
      <c r="A12" s="84">
        <v>8</v>
      </c>
      <c r="B12" s="85" t="s">
        <v>441</v>
      </c>
      <c r="C12" s="37">
        <v>38000</v>
      </c>
      <c r="D12" s="90" t="s">
        <v>442</v>
      </c>
    </row>
    <row r="13" spans="1:4" ht="21.95" customHeight="1">
      <c r="A13" s="84">
        <v>9</v>
      </c>
      <c r="B13" s="85" t="s">
        <v>443</v>
      </c>
      <c r="C13" s="37">
        <v>20431</v>
      </c>
      <c r="D13" s="90" t="s">
        <v>444</v>
      </c>
    </row>
    <row r="14" spans="1:4" ht="21.95" customHeight="1">
      <c r="A14" s="84">
        <v>10</v>
      </c>
      <c r="B14" s="91" t="s">
        <v>445</v>
      </c>
      <c r="C14" s="37">
        <v>180</v>
      </c>
      <c r="D14" s="90" t="s">
        <v>446</v>
      </c>
    </row>
    <row r="15" spans="1:4" ht="21.95" customHeight="1">
      <c r="A15" s="84">
        <v>11</v>
      </c>
      <c r="B15" s="91" t="s">
        <v>447</v>
      </c>
      <c r="C15" s="37">
        <v>140</v>
      </c>
      <c r="D15" s="90" t="s">
        <v>448</v>
      </c>
    </row>
    <row r="16" spans="1:4" ht="21.95" customHeight="1">
      <c r="A16" s="84">
        <v>12</v>
      </c>
      <c r="B16" s="91" t="s">
        <v>449</v>
      </c>
      <c r="C16" s="37">
        <v>200</v>
      </c>
      <c r="D16" s="90" t="s">
        <v>450</v>
      </c>
    </row>
    <row r="17" spans="1:4" ht="21.95" customHeight="1">
      <c r="A17" s="84">
        <v>13</v>
      </c>
      <c r="B17" s="91" t="s">
        <v>451</v>
      </c>
      <c r="C17" s="37">
        <v>1592</v>
      </c>
      <c r="D17" s="90" t="s">
        <v>452</v>
      </c>
    </row>
    <row r="18" spans="1:4" ht="21.95" customHeight="1">
      <c r="A18" s="84">
        <v>14</v>
      </c>
      <c r="B18" s="91" t="s">
        <v>453</v>
      </c>
      <c r="C18" s="37">
        <v>370</v>
      </c>
      <c r="D18" s="90" t="s">
        <v>452</v>
      </c>
    </row>
    <row r="19" spans="1:4" ht="21.95" customHeight="1">
      <c r="A19" s="84">
        <v>15</v>
      </c>
      <c r="B19" s="91" t="s">
        <v>454</v>
      </c>
      <c r="C19" s="37">
        <v>500</v>
      </c>
      <c r="D19" s="90" t="s">
        <v>452</v>
      </c>
    </row>
    <row r="20" spans="1:4" ht="21.95" customHeight="1">
      <c r="A20" s="84">
        <v>16</v>
      </c>
      <c r="B20" s="91" t="s">
        <v>455</v>
      </c>
      <c r="C20" s="88">
        <v>2427</v>
      </c>
      <c r="D20" s="92" t="s">
        <v>456</v>
      </c>
    </row>
    <row r="21" spans="1:4" ht="21.95" customHeight="1">
      <c r="A21" s="84">
        <v>17</v>
      </c>
      <c r="B21" s="91" t="s">
        <v>457</v>
      </c>
      <c r="C21" s="88">
        <v>10450</v>
      </c>
      <c r="D21" s="93" t="s">
        <v>456</v>
      </c>
    </row>
    <row r="22" spans="1:4" ht="21.95" customHeight="1">
      <c r="A22" s="84">
        <v>18</v>
      </c>
      <c r="B22" s="91" t="s">
        <v>458</v>
      </c>
      <c r="C22" s="88">
        <v>4196</v>
      </c>
      <c r="D22" s="93" t="s">
        <v>456</v>
      </c>
    </row>
    <row r="23" spans="1:4" ht="21.95" customHeight="1">
      <c r="A23" s="84">
        <v>19</v>
      </c>
      <c r="B23" s="91" t="s">
        <v>459</v>
      </c>
      <c r="C23" s="88">
        <v>550</v>
      </c>
      <c r="D23" s="93" t="s">
        <v>456</v>
      </c>
    </row>
    <row r="24" spans="1:4" ht="21.95" customHeight="1">
      <c r="A24" s="84">
        <v>20</v>
      </c>
      <c r="B24" s="91" t="s">
        <v>460</v>
      </c>
      <c r="C24" s="88">
        <v>270</v>
      </c>
      <c r="D24" s="93" t="s">
        <v>461</v>
      </c>
    </row>
    <row r="25" spans="1:4" ht="21.95" customHeight="1">
      <c r="A25" s="84">
        <v>21</v>
      </c>
      <c r="B25" s="91" t="s">
        <v>462</v>
      </c>
      <c r="C25" s="88">
        <v>865</v>
      </c>
      <c r="D25" s="93" t="s">
        <v>461</v>
      </c>
    </row>
    <row r="26" spans="1:4" ht="21.95" customHeight="1">
      <c r="A26" s="84">
        <v>22</v>
      </c>
      <c r="B26" s="91" t="s">
        <v>463</v>
      </c>
      <c r="C26" s="88">
        <v>1000</v>
      </c>
      <c r="D26" s="93" t="s">
        <v>464</v>
      </c>
    </row>
    <row r="27" spans="1:4" ht="21.95" customHeight="1">
      <c r="A27" s="84">
        <v>23</v>
      </c>
      <c r="B27" s="91" t="s">
        <v>465</v>
      </c>
      <c r="C27" s="88">
        <v>590</v>
      </c>
      <c r="D27" s="93" t="s">
        <v>464</v>
      </c>
    </row>
    <row r="28" spans="1:4" ht="21.95" customHeight="1">
      <c r="A28" s="84">
        <v>24</v>
      </c>
      <c r="B28" s="91" t="s">
        <v>466</v>
      </c>
      <c r="C28" s="88">
        <v>44415.93</v>
      </c>
      <c r="D28" s="93" t="s">
        <v>446</v>
      </c>
    </row>
    <row r="29" spans="1:4" ht="21.95" customHeight="1">
      <c r="A29" s="84">
        <v>25</v>
      </c>
      <c r="B29" s="91" t="s">
        <v>467</v>
      </c>
      <c r="C29" s="88">
        <v>4122.4399999999996</v>
      </c>
      <c r="D29" s="93" t="s">
        <v>446</v>
      </c>
    </row>
    <row r="30" spans="1:4">
      <c r="A30" s="94" t="s">
        <v>468</v>
      </c>
    </row>
  </sheetData>
  <mergeCells count="1">
    <mergeCell ref="A2:D2"/>
  </mergeCells>
  <phoneticPr fontId="51" type="noConversion"/>
  <pageMargins left="0.69930555555555596" right="0.25"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dimension ref="A1:D14"/>
  <sheetViews>
    <sheetView tabSelected="1" zoomScaleSheetLayoutView="100" workbookViewId="0">
      <selection activeCell="D13" sqref="D13"/>
    </sheetView>
  </sheetViews>
  <sheetFormatPr defaultColWidth="9" defaultRowHeight="14.25"/>
  <cols>
    <col min="1" max="1" width="49.125" customWidth="1"/>
    <col min="2" max="2" width="29.875" customWidth="1"/>
  </cols>
  <sheetData>
    <row r="1" spans="1:4" ht="20.25" customHeight="1">
      <c r="A1" s="17" t="s">
        <v>469</v>
      </c>
    </row>
    <row r="2" spans="1:4" ht="20.25" customHeight="1">
      <c r="A2" s="182" t="s">
        <v>470</v>
      </c>
      <c r="B2" s="182"/>
    </row>
    <row r="3" spans="1:4" ht="20.25" customHeight="1">
      <c r="A3" s="75"/>
      <c r="B3" s="76" t="s">
        <v>34</v>
      </c>
    </row>
    <row r="4" spans="1:4" ht="20.100000000000001" customHeight="1">
      <c r="A4" s="22" t="s">
        <v>35</v>
      </c>
      <c r="B4" s="22" t="s">
        <v>36</v>
      </c>
    </row>
    <row r="5" spans="1:4" ht="20.100000000000001" customHeight="1">
      <c r="A5" s="77" t="s">
        <v>471</v>
      </c>
      <c r="B5" s="78">
        <f>B6+B7+B8</f>
        <v>1139.5899999999999</v>
      </c>
      <c r="C5" s="79"/>
      <c r="D5" s="79"/>
    </row>
    <row r="6" spans="1:4" ht="20.100000000000001" customHeight="1">
      <c r="A6" s="80" t="s">
        <v>472</v>
      </c>
      <c r="B6" s="78">
        <v>240</v>
      </c>
      <c r="C6" s="79"/>
      <c r="D6" s="79"/>
    </row>
    <row r="7" spans="1:4" ht="20.100000000000001" customHeight="1">
      <c r="A7" s="80" t="s">
        <v>395</v>
      </c>
      <c r="B7" s="78">
        <v>361.09</v>
      </c>
      <c r="C7" s="79"/>
      <c r="D7" s="79"/>
    </row>
    <row r="8" spans="1:4" ht="20.100000000000001" customHeight="1">
      <c r="A8" s="80" t="s">
        <v>473</v>
      </c>
      <c r="B8" s="78">
        <v>538.5</v>
      </c>
      <c r="C8" s="79"/>
      <c r="D8" s="79"/>
    </row>
    <row r="9" spans="1:4" ht="20.100000000000001" customHeight="1">
      <c r="A9" s="80" t="s">
        <v>474</v>
      </c>
      <c r="B9" s="78">
        <v>538.5</v>
      </c>
      <c r="C9" s="79"/>
      <c r="D9" s="79"/>
    </row>
    <row r="10" spans="1:4" ht="20.100000000000001" customHeight="1">
      <c r="A10" s="80" t="s">
        <v>475</v>
      </c>
      <c r="B10" s="78">
        <v>0</v>
      </c>
      <c r="C10" s="79"/>
      <c r="D10" s="79"/>
    </row>
    <row r="11" spans="1:4" ht="20.100000000000001" customHeight="1">
      <c r="A11" s="80" t="s">
        <v>399</v>
      </c>
      <c r="B11" s="78">
        <v>752.25</v>
      </c>
      <c r="C11" s="79"/>
      <c r="D11" s="79"/>
    </row>
    <row r="12" spans="1:4" ht="20.100000000000001" customHeight="1">
      <c r="A12" s="80" t="s">
        <v>401</v>
      </c>
      <c r="B12" s="78">
        <v>1772</v>
      </c>
      <c r="C12" s="79"/>
      <c r="D12" s="79"/>
    </row>
    <row r="13" spans="1:4" ht="93" customHeight="1">
      <c r="A13" s="183" t="s">
        <v>476</v>
      </c>
      <c r="B13" s="183"/>
      <c r="C13" s="81"/>
      <c r="D13" s="81"/>
    </row>
    <row r="14" spans="1:4">
      <c r="A14" s="82"/>
    </row>
  </sheetData>
  <mergeCells count="2">
    <mergeCell ref="A2:B2"/>
    <mergeCell ref="A13:B13"/>
  </mergeCells>
  <phoneticPr fontId="51" type="noConversion"/>
  <printOptions horizontalCentered="1"/>
  <pageMargins left="0.22916666666666699" right="0.21875" top="0.74791666666666701" bottom="0.74791666666666701" header="0.31388888888888899" footer="0.31388888888888899"/>
  <pageSetup paperSize="9" orientation="portrait" r:id="rId1"/>
</worksheet>
</file>

<file path=xl/worksheets/sheet18.xml><?xml version="1.0" encoding="utf-8"?>
<worksheet xmlns="http://schemas.openxmlformats.org/spreadsheetml/2006/main" xmlns:r="http://schemas.openxmlformats.org/officeDocument/2006/relationships">
  <dimension ref="A1:D18"/>
  <sheetViews>
    <sheetView zoomScaleSheetLayoutView="100" workbookViewId="0">
      <selection activeCell="L24" sqref="L24"/>
    </sheetView>
  </sheetViews>
  <sheetFormatPr defaultColWidth="9" defaultRowHeight="14.25"/>
  <cols>
    <col min="1" max="1" width="35.625" style="64" customWidth="1"/>
    <col min="2" max="2" width="20.125" hidden="1" customWidth="1"/>
    <col min="3" max="3" width="24.25" customWidth="1"/>
  </cols>
  <sheetData>
    <row r="1" spans="1:4" ht="20.25" customHeight="1">
      <c r="A1" s="65" t="s">
        <v>477</v>
      </c>
    </row>
    <row r="2" spans="1:4" ht="20.25" customHeight="1">
      <c r="A2" s="184" t="s">
        <v>478</v>
      </c>
      <c r="B2" s="184"/>
      <c r="C2" s="184"/>
      <c r="D2" s="66"/>
    </row>
    <row r="3" spans="1:4" ht="20.25" customHeight="1">
      <c r="A3" s="67"/>
      <c r="C3" s="68" t="s">
        <v>34</v>
      </c>
    </row>
    <row r="4" spans="1:4" ht="24" customHeight="1">
      <c r="A4" s="23" t="s">
        <v>101</v>
      </c>
      <c r="B4" s="23" t="s">
        <v>479</v>
      </c>
      <c r="C4" s="23" t="s">
        <v>36</v>
      </c>
    </row>
    <row r="5" spans="1:4" ht="24" customHeight="1">
      <c r="A5" s="69" t="s">
        <v>102</v>
      </c>
      <c r="B5" s="70">
        <v>74890</v>
      </c>
      <c r="C5" s="71">
        <v>35000</v>
      </c>
      <c r="D5" s="66"/>
    </row>
    <row r="6" spans="1:4" ht="24" customHeight="1">
      <c r="A6" s="69" t="s">
        <v>103</v>
      </c>
      <c r="B6" s="70">
        <v>807</v>
      </c>
      <c r="C6" s="71"/>
      <c r="D6" s="66"/>
    </row>
    <row r="7" spans="1:4" ht="24" customHeight="1">
      <c r="A7" s="69" t="s">
        <v>104</v>
      </c>
      <c r="B7" s="70">
        <f>1232283-78053</f>
        <v>1154230</v>
      </c>
      <c r="C7" s="71">
        <v>565000</v>
      </c>
      <c r="D7" s="66"/>
    </row>
    <row r="8" spans="1:4" ht="24" customHeight="1">
      <c r="A8" s="69" t="s">
        <v>105</v>
      </c>
      <c r="B8" s="70">
        <v>27300</v>
      </c>
      <c r="C8" s="71">
        <v>66631</v>
      </c>
      <c r="D8" s="66"/>
    </row>
    <row r="9" spans="1:4" ht="24" customHeight="1">
      <c r="A9" s="69" t="s">
        <v>106</v>
      </c>
      <c r="B9" s="70">
        <v>317</v>
      </c>
      <c r="C9" s="71"/>
      <c r="D9" s="66"/>
    </row>
    <row r="10" spans="1:4" ht="24" customHeight="1">
      <c r="A10" s="72" t="s">
        <v>107</v>
      </c>
      <c r="B10" s="73">
        <f>B5+B6+B7+B8+B9</f>
        <v>1257544</v>
      </c>
      <c r="C10" s="73">
        <f>C5+C6+C7+C8+C9</f>
        <v>666631</v>
      </c>
      <c r="D10" s="66"/>
    </row>
    <row r="11" spans="1:4">
      <c r="A11" s="47"/>
      <c r="B11" s="12"/>
      <c r="C11" s="12"/>
    </row>
    <row r="12" spans="1:4" ht="21">
      <c r="B12" s="74"/>
      <c r="C12" s="66"/>
      <c r="D12" s="66"/>
    </row>
    <row r="14" spans="1:4" ht="21">
      <c r="C14" s="66"/>
      <c r="D14" s="66"/>
    </row>
    <row r="16" spans="1:4" ht="21">
      <c r="C16" s="66"/>
      <c r="D16" s="66"/>
    </row>
    <row r="18" spans="3:4" ht="21">
      <c r="C18" s="66"/>
      <c r="D18" s="66"/>
    </row>
  </sheetData>
  <mergeCells count="1">
    <mergeCell ref="A2:C2"/>
  </mergeCells>
  <phoneticPr fontId="51"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Y10"/>
  <sheetViews>
    <sheetView zoomScaleSheetLayoutView="100" workbookViewId="0">
      <selection activeCell="L24" sqref="L24"/>
    </sheetView>
  </sheetViews>
  <sheetFormatPr defaultColWidth="9" defaultRowHeight="14.25"/>
  <cols>
    <col min="1" max="1" width="9.5" customWidth="1"/>
    <col min="2" max="2" width="53.375" customWidth="1"/>
    <col min="3" max="3" width="14.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3" ht="20.25" customHeight="1">
      <c r="A1" s="17" t="s">
        <v>480</v>
      </c>
    </row>
    <row r="2" spans="1:3" ht="20.25" customHeight="1">
      <c r="A2" s="175" t="s">
        <v>481</v>
      </c>
      <c r="B2" s="175"/>
      <c r="C2" s="175"/>
    </row>
    <row r="3" spans="1:3" ht="20.25" customHeight="1">
      <c r="C3" s="14" t="s">
        <v>34</v>
      </c>
    </row>
    <row r="4" spans="1:3" ht="21" customHeight="1">
      <c r="A4" s="32" t="s">
        <v>109</v>
      </c>
      <c r="B4" s="32" t="s">
        <v>58</v>
      </c>
      <c r="C4" s="23" t="s">
        <v>36</v>
      </c>
    </row>
    <row r="5" spans="1:3" ht="21" customHeight="1">
      <c r="A5" s="58">
        <v>212</v>
      </c>
      <c r="B5" s="59" t="s">
        <v>111</v>
      </c>
      <c r="C5" s="60">
        <f>640484-46613</f>
        <v>593871</v>
      </c>
    </row>
    <row r="6" spans="1:3" ht="21" customHeight="1">
      <c r="A6" s="58">
        <v>231</v>
      </c>
      <c r="B6" s="59" t="s">
        <v>115</v>
      </c>
      <c r="C6" s="56">
        <v>3215</v>
      </c>
    </row>
    <row r="7" spans="1:3" ht="21" customHeight="1">
      <c r="A7" s="58">
        <v>232</v>
      </c>
      <c r="B7" s="59" t="s">
        <v>117</v>
      </c>
      <c r="C7" s="56">
        <v>22691</v>
      </c>
    </row>
    <row r="8" spans="1:3" ht="21" customHeight="1">
      <c r="A8" s="58">
        <v>233</v>
      </c>
      <c r="B8" s="59" t="s">
        <v>482</v>
      </c>
      <c r="C8" s="56">
        <v>241</v>
      </c>
    </row>
    <row r="9" spans="1:3" ht="21" customHeight="1">
      <c r="A9" s="58">
        <v>230</v>
      </c>
      <c r="B9" s="59" t="s">
        <v>121</v>
      </c>
      <c r="C9" s="56">
        <f>36613+10000</f>
        <v>46613</v>
      </c>
    </row>
    <row r="10" spans="1:3" ht="21" customHeight="1">
      <c r="A10" s="61"/>
      <c r="B10" s="62" t="s">
        <v>123</v>
      </c>
      <c r="C10" s="63">
        <f>SUM(C5:C9)</f>
        <v>666631</v>
      </c>
    </row>
  </sheetData>
  <mergeCells count="1">
    <mergeCell ref="A2:C2"/>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topLeftCell="A4" zoomScaleSheetLayoutView="100" workbookViewId="0">
      <selection activeCell="L24" sqref="L24"/>
    </sheetView>
  </sheetViews>
  <sheetFormatPr defaultColWidth="9" defaultRowHeight="14.25"/>
  <cols>
    <col min="1" max="1" width="36.375" style="64" customWidth="1"/>
    <col min="2" max="2" width="33.25" customWidth="1"/>
    <col min="3" max="3" width="15.625" customWidth="1"/>
  </cols>
  <sheetData>
    <row r="1" spans="1:5" ht="20.25" customHeight="1">
      <c r="A1" s="153" t="s">
        <v>33</v>
      </c>
    </row>
    <row r="2" spans="1:5" ht="20.25" customHeight="1">
      <c r="A2" s="166" t="s">
        <v>2</v>
      </c>
      <c r="B2" s="166"/>
      <c r="C2" s="29"/>
      <c r="D2" s="29"/>
    </row>
    <row r="3" spans="1:5" ht="20.25" customHeight="1">
      <c r="A3" s="45"/>
      <c r="B3" s="46" t="s">
        <v>34</v>
      </c>
      <c r="C3" s="29"/>
      <c r="D3" s="154"/>
    </row>
    <row r="4" spans="1:5" ht="20.100000000000001" customHeight="1">
      <c r="A4" s="18" t="s">
        <v>35</v>
      </c>
      <c r="B4" s="33" t="s">
        <v>36</v>
      </c>
      <c r="C4" s="144"/>
      <c r="D4" s="155"/>
    </row>
    <row r="5" spans="1:5" ht="20.100000000000001" customHeight="1">
      <c r="A5" s="133" t="s">
        <v>37</v>
      </c>
      <c r="B5" s="134">
        <f>SUM(B6:B17)</f>
        <v>1162800</v>
      </c>
      <c r="C5" s="156"/>
      <c r="D5" s="154"/>
    </row>
    <row r="6" spans="1:5" ht="20.100000000000001" customHeight="1">
      <c r="A6" s="38" t="s">
        <v>38</v>
      </c>
      <c r="B6" s="135">
        <v>516100</v>
      </c>
      <c r="C6" s="157"/>
      <c r="D6" s="158"/>
    </row>
    <row r="7" spans="1:5" ht="20.100000000000001" customHeight="1">
      <c r="A7" s="136" t="s">
        <v>39</v>
      </c>
      <c r="B7" s="135">
        <v>226000</v>
      </c>
      <c r="C7" s="157"/>
      <c r="D7" s="158"/>
      <c r="E7" s="145"/>
    </row>
    <row r="8" spans="1:5" ht="20.100000000000001" customHeight="1">
      <c r="A8" s="38" t="s">
        <v>40</v>
      </c>
      <c r="B8" s="135">
        <v>52800</v>
      </c>
      <c r="C8" s="157"/>
      <c r="D8" s="158"/>
    </row>
    <row r="9" spans="1:5" ht="20.100000000000001" customHeight="1">
      <c r="A9" s="38" t="s">
        <v>41</v>
      </c>
      <c r="B9" s="135">
        <v>82000</v>
      </c>
      <c r="C9" s="157"/>
      <c r="D9" s="158"/>
    </row>
    <row r="10" spans="1:5" ht="20.100000000000001" customHeight="1">
      <c r="A10" s="38" t="s">
        <v>42</v>
      </c>
      <c r="B10" s="135">
        <v>60000</v>
      </c>
      <c r="C10" s="157"/>
      <c r="D10" s="158"/>
    </row>
    <row r="11" spans="1:5" ht="20.100000000000001" customHeight="1">
      <c r="A11" s="38" t="s">
        <v>43</v>
      </c>
      <c r="B11" s="135">
        <v>18000</v>
      </c>
      <c r="C11" s="157"/>
      <c r="D11" s="158"/>
    </row>
    <row r="12" spans="1:5" ht="20.100000000000001" customHeight="1">
      <c r="A12" s="38" t="s">
        <v>44</v>
      </c>
      <c r="B12" s="135">
        <v>35000</v>
      </c>
      <c r="C12" s="157"/>
      <c r="D12" s="158"/>
    </row>
    <row r="13" spans="1:5" ht="20.100000000000001" customHeight="1">
      <c r="A13" s="38" t="s">
        <v>45</v>
      </c>
      <c r="B13" s="135">
        <v>65000</v>
      </c>
      <c r="C13" s="157"/>
      <c r="D13" s="158"/>
    </row>
    <row r="14" spans="1:5" ht="20.100000000000001" customHeight="1">
      <c r="A14" s="38" t="s">
        <v>46</v>
      </c>
      <c r="B14" s="135">
        <v>100</v>
      </c>
      <c r="C14" s="157"/>
      <c r="D14" s="158"/>
    </row>
    <row r="15" spans="1:5" ht="20.100000000000001" customHeight="1">
      <c r="A15" s="38" t="s">
        <v>47</v>
      </c>
      <c r="B15" s="135">
        <v>5000</v>
      </c>
      <c r="C15" s="157"/>
      <c r="D15" s="158"/>
    </row>
    <row r="16" spans="1:5" ht="20.100000000000001" customHeight="1">
      <c r="A16" s="38" t="s">
        <v>48</v>
      </c>
      <c r="B16" s="135">
        <v>98000</v>
      </c>
      <c r="C16" s="157"/>
      <c r="D16" s="79"/>
    </row>
    <row r="17" spans="1:4" ht="20.100000000000001" customHeight="1">
      <c r="A17" s="38" t="s">
        <v>49</v>
      </c>
      <c r="B17" s="135">
        <v>4800</v>
      </c>
      <c r="C17" s="157"/>
      <c r="D17" s="79"/>
    </row>
    <row r="18" spans="1:4" ht="20.100000000000001" customHeight="1">
      <c r="A18" s="138" t="s">
        <v>50</v>
      </c>
      <c r="B18" s="134">
        <f>SUM(B19:B22)</f>
        <v>158000</v>
      </c>
      <c r="C18" s="157"/>
      <c r="D18" s="79"/>
    </row>
    <row r="19" spans="1:4" ht="20.100000000000001" customHeight="1">
      <c r="A19" s="38" t="s">
        <v>51</v>
      </c>
      <c r="B19" s="135">
        <v>62500</v>
      </c>
      <c r="C19" s="157"/>
    </row>
    <row r="20" spans="1:4" ht="20.100000000000001" customHeight="1">
      <c r="A20" s="38" t="s">
        <v>52</v>
      </c>
      <c r="B20" s="135">
        <v>14000</v>
      </c>
      <c r="C20" s="157"/>
      <c r="D20" s="79"/>
    </row>
    <row r="21" spans="1:4" ht="20.100000000000001" customHeight="1">
      <c r="A21" s="38" t="s">
        <v>53</v>
      </c>
      <c r="B21" s="135">
        <v>6500</v>
      </c>
      <c r="C21" s="157"/>
      <c r="D21" s="79"/>
    </row>
    <row r="22" spans="1:4" ht="20.100000000000001" customHeight="1">
      <c r="A22" s="38" t="s">
        <v>54</v>
      </c>
      <c r="B22" s="135">
        <v>75000</v>
      </c>
      <c r="C22" s="157"/>
    </row>
    <row r="23" spans="1:4" ht="20.100000000000001" customHeight="1">
      <c r="A23" s="139" t="s">
        <v>55</v>
      </c>
      <c r="B23" s="140">
        <f>B5+B18</f>
        <v>1320800</v>
      </c>
      <c r="C23" s="157"/>
      <c r="D23" s="159"/>
    </row>
    <row r="24" spans="1:4" ht="15.75">
      <c r="A24" s="42"/>
      <c r="B24" s="48"/>
    </row>
    <row r="25" spans="1:4">
      <c r="A25"/>
      <c r="B25" s="141"/>
    </row>
    <row r="26" spans="1:4">
      <c r="A26"/>
    </row>
    <row r="27" spans="1:4">
      <c r="A27"/>
      <c r="C27" s="74"/>
    </row>
    <row r="28" spans="1:4">
      <c r="A28"/>
    </row>
    <row r="29" spans="1:4" ht="15.75">
      <c r="A29" s="43"/>
      <c r="B29" s="44"/>
    </row>
  </sheetData>
  <mergeCells count="1">
    <mergeCell ref="A2:B2"/>
  </mergeCells>
  <phoneticPr fontId="51" type="noConversion"/>
  <printOptions horizontalCentered="1"/>
  <pageMargins left="0.90416666666666701" right="0.41875000000000001" top="0.98402777777777795" bottom="0.98402777777777795" header="0.51180555555555596" footer="0.51180555555555596"/>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Y25"/>
  <sheetViews>
    <sheetView topLeftCell="A13" zoomScaleSheetLayoutView="100" workbookViewId="0">
      <selection activeCell="L24" sqref="L24"/>
    </sheetView>
  </sheetViews>
  <sheetFormatPr defaultColWidth="9" defaultRowHeight="14.25"/>
  <cols>
    <col min="1" max="1" width="9.5" customWidth="1"/>
    <col min="2" max="2" width="55.125" customWidth="1"/>
    <col min="3" max="3" width="14.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3" ht="20.25" customHeight="1">
      <c r="A1" s="17" t="s">
        <v>483</v>
      </c>
    </row>
    <row r="2" spans="1:3" ht="20.25" customHeight="1">
      <c r="A2" s="185" t="s">
        <v>484</v>
      </c>
      <c r="B2" s="185"/>
      <c r="C2" s="185"/>
    </row>
    <row r="3" spans="1:3" ht="20.25" customHeight="1">
      <c r="A3" s="28"/>
      <c r="B3" s="28"/>
      <c r="C3" s="49" t="s">
        <v>34</v>
      </c>
    </row>
    <row r="4" spans="1:3" ht="21" customHeight="1">
      <c r="A4" s="50" t="s">
        <v>109</v>
      </c>
      <c r="B4" s="50" t="s">
        <v>58</v>
      </c>
      <c r="C4" s="23" t="s">
        <v>36</v>
      </c>
    </row>
    <row r="5" spans="1:3" ht="21" customHeight="1">
      <c r="A5" s="51">
        <v>212</v>
      </c>
      <c r="B5" s="52" t="s">
        <v>111</v>
      </c>
      <c r="C5" s="53">
        <f>C6+C8+C10+C11</f>
        <v>593871</v>
      </c>
    </row>
    <row r="6" spans="1:3" ht="21" customHeight="1">
      <c r="A6" s="51">
        <v>21208</v>
      </c>
      <c r="B6" s="54" t="s">
        <v>112</v>
      </c>
      <c r="C6" s="53">
        <f>C7</f>
        <v>528853</v>
      </c>
    </row>
    <row r="7" spans="1:3" ht="21" customHeight="1">
      <c r="A7" s="51">
        <v>2120801</v>
      </c>
      <c r="B7" s="54" t="s">
        <v>485</v>
      </c>
      <c r="C7" s="53">
        <f>528853</f>
        <v>528853</v>
      </c>
    </row>
    <row r="8" spans="1:3" ht="21" customHeight="1">
      <c r="A8" s="51">
        <v>21210</v>
      </c>
      <c r="B8" s="54" t="s">
        <v>113</v>
      </c>
      <c r="C8" s="53">
        <f>C9</f>
        <v>35000</v>
      </c>
    </row>
    <row r="9" spans="1:3" ht="21" customHeight="1">
      <c r="A9" s="51">
        <v>2121001</v>
      </c>
      <c r="B9" s="54" t="s">
        <v>485</v>
      </c>
      <c r="C9" s="53">
        <v>35000</v>
      </c>
    </row>
    <row r="10" spans="1:3" ht="21" customHeight="1">
      <c r="A10" s="51">
        <v>21211</v>
      </c>
      <c r="B10" s="54" t="s">
        <v>486</v>
      </c>
      <c r="C10" s="53"/>
    </row>
    <row r="11" spans="1:3" ht="21" customHeight="1">
      <c r="A11" s="51">
        <v>21213</v>
      </c>
      <c r="B11" s="54" t="s">
        <v>114</v>
      </c>
      <c r="C11" s="55">
        <f>C12</f>
        <v>30018</v>
      </c>
    </row>
    <row r="12" spans="1:3" ht="21" customHeight="1">
      <c r="A12" s="51">
        <v>2121399</v>
      </c>
      <c r="B12" s="54" t="s">
        <v>487</v>
      </c>
      <c r="C12" s="55">
        <v>30018</v>
      </c>
    </row>
    <row r="13" spans="1:3" ht="21" customHeight="1">
      <c r="A13" s="51">
        <v>231</v>
      </c>
      <c r="B13" s="52" t="s">
        <v>115</v>
      </c>
      <c r="C13" s="55">
        <f>C14</f>
        <v>3215</v>
      </c>
    </row>
    <row r="14" spans="1:3" ht="21" customHeight="1">
      <c r="A14" s="51">
        <v>23104</v>
      </c>
      <c r="B14" s="54" t="s">
        <v>116</v>
      </c>
      <c r="C14" s="55">
        <f>C15</f>
        <v>3215</v>
      </c>
    </row>
    <row r="15" spans="1:3" ht="21" customHeight="1">
      <c r="A15" s="51">
        <v>2310411</v>
      </c>
      <c r="B15" s="54" t="s">
        <v>488</v>
      </c>
      <c r="C15" s="55">
        <v>3215</v>
      </c>
    </row>
    <row r="16" spans="1:3" ht="21" customHeight="1">
      <c r="A16" s="51">
        <v>232</v>
      </c>
      <c r="B16" s="52" t="s">
        <v>117</v>
      </c>
      <c r="C16" s="55">
        <f>C17</f>
        <v>22691</v>
      </c>
    </row>
    <row r="17" spans="1:3" ht="21" customHeight="1">
      <c r="A17" s="51">
        <v>23204</v>
      </c>
      <c r="B17" s="54" t="s">
        <v>118</v>
      </c>
      <c r="C17" s="55">
        <f>C18</f>
        <v>22691</v>
      </c>
    </row>
    <row r="18" spans="1:3" ht="18.75" customHeight="1">
      <c r="A18" s="51">
        <v>2320411</v>
      </c>
      <c r="B18" s="54" t="s">
        <v>489</v>
      </c>
      <c r="C18" s="55">
        <v>22691</v>
      </c>
    </row>
    <row r="19" spans="1:3" ht="18.75" customHeight="1">
      <c r="A19" s="51">
        <v>233</v>
      </c>
      <c r="B19" s="52" t="s">
        <v>119</v>
      </c>
      <c r="C19" s="55">
        <f>C20</f>
        <v>241</v>
      </c>
    </row>
    <row r="20" spans="1:3" ht="18.75" customHeight="1">
      <c r="A20" s="51">
        <v>23304</v>
      </c>
      <c r="B20" s="54" t="s">
        <v>490</v>
      </c>
      <c r="C20" s="55">
        <f>C21</f>
        <v>241</v>
      </c>
    </row>
    <row r="21" spans="1:3" ht="18.75" customHeight="1">
      <c r="A21" s="51">
        <v>2330411</v>
      </c>
      <c r="B21" s="54" t="s">
        <v>491</v>
      </c>
      <c r="C21" s="56">
        <v>241</v>
      </c>
    </row>
    <row r="22" spans="1:3" ht="21.75" customHeight="1">
      <c r="A22" s="51">
        <v>230</v>
      </c>
      <c r="B22" s="52" t="s">
        <v>121</v>
      </c>
      <c r="C22" s="56">
        <v>46613</v>
      </c>
    </row>
    <row r="23" spans="1:3" ht="18.75" customHeight="1">
      <c r="A23" s="51">
        <v>23008</v>
      </c>
      <c r="B23" s="54" t="s">
        <v>492</v>
      </c>
      <c r="C23" s="56">
        <v>46613</v>
      </c>
    </row>
    <row r="24" spans="1:3" ht="18.75" customHeight="1">
      <c r="A24" s="51">
        <v>2300802</v>
      </c>
      <c r="B24" s="54" t="s">
        <v>493</v>
      </c>
      <c r="C24" s="56">
        <v>46613</v>
      </c>
    </row>
    <row r="25" spans="1:3" ht="21" customHeight="1">
      <c r="A25" s="51"/>
      <c r="B25" s="52" t="s">
        <v>123</v>
      </c>
      <c r="C25" s="57">
        <f>C5+C16+C13+C19+C22</f>
        <v>666631</v>
      </c>
    </row>
  </sheetData>
  <mergeCells count="1">
    <mergeCell ref="A2:C2"/>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B15"/>
  <sheetViews>
    <sheetView zoomScaleSheetLayoutView="100" workbookViewId="0">
      <selection activeCell="L24" sqref="L24"/>
    </sheetView>
  </sheetViews>
  <sheetFormatPr defaultColWidth="9" defaultRowHeight="14.25"/>
  <cols>
    <col min="1" max="1" width="36.125" customWidth="1"/>
    <col min="2" max="2" width="46.125" customWidth="1"/>
  </cols>
  <sheetData>
    <row r="1" spans="1:2" ht="20.25" customHeight="1">
      <c r="A1" s="17" t="s">
        <v>494</v>
      </c>
    </row>
    <row r="2" spans="1:2" ht="20.25" customHeight="1">
      <c r="A2" s="186" t="s">
        <v>21</v>
      </c>
      <c r="B2" s="186"/>
    </row>
    <row r="3" spans="1:2" ht="20.25" customHeight="1">
      <c r="A3" s="21"/>
      <c r="B3" s="14" t="s">
        <v>34</v>
      </c>
    </row>
    <row r="4" spans="1:2" ht="20.100000000000001" customHeight="1">
      <c r="A4" s="22" t="s">
        <v>412</v>
      </c>
      <c r="B4" s="23" t="s">
        <v>36</v>
      </c>
    </row>
    <row r="5" spans="1:2" ht="20.100000000000001" customHeight="1">
      <c r="A5" s="24" t="s">
        <v>415</v>
      </c>
      <c r="B5" s="25">
        <v>0</v>
      </c>
    </row>
    <row r="6" spans="1:2" ht="20.100000000000001" customHeight="1">
      <c r="A6" s="24" t="s">
        <v>416</v>
      </c>
      <c r="B6" s="25">
        <v>0</v>
      </c>
    </row>
    <row r="7" spans="1:2" ht="20.100000000000001" customHeight="1">
      <c r="A7" s="24" t="s">
        <v>417</v>
      </c>
      <c r="B7" s="25">
        <v>0</v>
      </c>
    </row>
    <row r="8" spans="1:2" ht="20.100000000000001" customHeight="1">
      <c r="A8" s="24" t="s">
        <v>418</v>
      </c>
      <c r="B8" s="25">
        <v>0</v>
      </c>
    </row>
    <row r="9" spans="1:2" ht="20.100000000000001" customHeight="1">
      <c r="A9" s="24" t="s">
        <v>419</v>
      </c>
      <c r="B9" s="25">
        <v>0</v>
      </c>
    </row>
    <row r="10" spans="1:2" ht="20.100000000000001" customHeight="1">
      <c r="A10" s="24" t="s">
        <v>420</v>
      </c>
      <c r="B10" s="25">
        <v>0</v>
      </c>
    </row>
    <row r="11" spans="1:2" ht="20.100000000000001" customHeight="1">
      <c r="A11" s="24" t="s">
        <v>421</v>
      </c>
      <c r="B11" s="25">
        <v>0</v>
      </c>
    </row>
    <row r="12" spans="1:2" ht="20.100000000000001" customHeight="1">
      <c r="A12" s="24" t="s">
        <v>422</v>
      </c>
      <c r="B12" s="25">
        <v>0</v>
      </c>
    </row>
    <row r="13" spans="1:2" ht="20.100000000000001" customHeight="1">
      <c r="A13" s="24" t="s">
        <v>423</v>
      </c>
      <c r="B13" s="25">
        <v>0</v>
      </c>
    </row>
    <row r="14" spans="1:2" ht="20.100000000000001" customHeight="1">
      <c r="A14" s="24" t="s">
        <v>424</v>
      </c>
      <c r="B14" s="25">
        <v>0</v>
      </c>
    </row>
    <row r="15" spans="1:2" ht="18" customHeight="1">
      <c r="A15" s="26" t="s">
        <v>495</v>
      </c>
      <c r="B15" s="27"/>
    </row>
  </sheetData>
  <mergeCells count="1">
    <mergeCell ref="A2:B2"/>
  </mergeCells>
  <phoneticPr fontId="51" type="noConversion"/>
  <pageMargins left="0.74791666666666701" right="0.74791666666666701" top="0.98402777777777795" bottom="0.98402777777777795" header="0.51180555555555596" footer="0.51180555555555596"/>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dimension ref="A1:C12"/>
  <sheetViews>
    <sheetView zoomScaleSheetLayoutView="100" workbookViewId="0">
      <selection activeCell="L24" sqref="L24"/>
    </sheetView>
  </sheetViews>
  <sheetFormatPr defaultColWidth="9" defaultRowHeight="14.25"/>
  <cols>
    <col min="1" max="1" width="38.25" customWidth="1"/>
    <col min="2" max="2" width="26.75" customWidth="1"/>
  </cols>
  <sheetData>
    <row r="1" spans="1:3" ht="20.25" customHeight="1">
      <c r="A1" s="17" t="s">
        <v>496</v>
      </c>
    </row>
    <row r="2" spans="1:3" ht="20.25" customHeight="1">
      <c r="A2" s="166" t="s">
        <v>22</v>
      </c>
      <c r="B2" s="166"/>
      <c r="C2" s="29"/>
    </row>
    <row r="3" spans="1:3" ht="20.25" customHeight="1">
      <c r="A3" s="45"/>
      <c r="B3" s="46" t="s">
        <v>34</v>
      </c>
      <c r="C3" s="29"/>
    </row>
    <row r="4" spans="1:3" ht="21" customHeight="1">
      <c r="A4" s="18" t="s">
        <v>125</v>
      </c>
      <c r="B4" s="33" t="s">
        <v>36</v>
      </c>
      <c r="C4" s="34"/>
    </row>
    <row r="5" spans="1:3" ht="21" customHeight="1">
      <c r="A5" s="36" t="s">
        <v>126</v>
      </c>
      <c r="B5" s="37">
        <v>6000</v>
      </c>
      <c r="C5" s="29"/>
    </row>
    <row r="6" spans="1:3" ht="21" customHeight="1">
      <c r="A6" s="33" t="s">
        <v>127</v>
      </c>
      <c r="B6" s="41">
        <v>6000</v>
      </c>
      <c r="C6" s="39"/>
    </row>
    <row r="7" spans="1:3" ht="21" customHeight="1">
      <c r="A7" s="47" t="s">
        <v>128</v>
      </c>
      <c r="B7" s="48"/>
      <c r="C7" s="42"/>
    </row>
    <row r="12" spans="1:3" ht="15.75">
      <c r="A12" s="43"/>
      <c r="B12" s="42"/>
      <c r="C12" s="42"/>
    </row>
  </sheetData>
  <mergeCells count="1">
    <mergeCell ref="A2:B2"/>
  </mergeCells>
  <phoneticPr fontId="51"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dimension ref="A1:D13"/>
  <sheetViews>
    <sheetView zoomScaleSheetLayoutView="100" workbookViewId="0">
      <selection activeCell="L24" sqref="L24"/>
    </sheetView>
  </sheetViews>
  <sheetFormatPr defaultColWidth="9" defaultRowHeight="14.25"/>
  <cols>
    <col min="1" max="1" width="14.5" customWidth="1"/>
    <col min="2" max="2" width="40.375" customWidth="1"/>
    <col min="3" max="3" width="19.25" customWidth="1"/>
  </cols>
  <sheetData>
    <row r="1" spans="1:4" ht="20.25" customHeight="1">
      <c r="A1" s="28" t="s">
        <v>497</v>
      </c>
      <c r="B1" s="28"/>
      <c r="C1" s="28"/>
    </row>
    <row r="2" spans="1:4" ht="20.25" customHeight="1">
      <c r="A2" s="187" t="s">
        <v>23</v>
      </c>
      <c r="B2" s="187"/>
      <c r="C2" s="187"/>
      <c r="D2" s="29"/>
    </row>
    <row r="3" spans="1:4" ht="20.25" customHeight="1">
      <c r="A3" s="30"/>
      <c r="B3" s="28"/>
      <c r="C3" s="31" t="s">
        <v>34</v>
      </c>
      <c r="D3" s="29"/>
    </row>
    <row r="4" spans="1:4" ht="20.100000000000001" customHeight="1">
      <c r="A4" s="32" t="s">
        <v>109</v>
      </c>
      <c r="B4" s="32" t="s">
        <v>58</v>
      </c>
      <c r="C4" s="33" t="s">
        <v>36</v>
      </c>
      <c r="D4" s="34"/>
    </row>
    <row r="5" spans="1:4" ht="20.100000000000001" customHeight="1">
      <c r="A5" s="35">
        <v>223</v>
      </c>
      <c r="B5" s="36" t="s">
        <v>130</v>
      </c>
      <c r="C5" s="37">
        <v>4200</v>
      </c>
      <c r="D5" s="29"/>
    </row>
    <row r="6" spans="1:4" ht="20.100000000000001" customHeight="1">
      <c r="A6" s="35">
        <v>22399</v>
      </c>
      <c r="B6" s="38" t="s">
        <v>131</v>
      </c>
      <c r="C6" s="37">
        <v>4200</v>
      </c>
      <c r="D6" s="39"/>
    </row>
    <row r="7" spans="1:4" ht="20.100000000000001" customHeight="1">
      <c r="A7" s="40"/>
      <c r="B7" s="33" t="s">
        <v>132</v>
      </c>
      <c r="C7" s="41">
        <v>4200</v>
      </c>
      <c r="D7" s="39"/>
    </row>
    <row r="8" spans="1:4" ht="33" customHeight="1">
      <c r="A8" s="173" t="s">
        <v>498</v>
      </c>
      <c r="B8" s="173"/>
      <c r="C8" s="173"/>
      <c r="D8" s="42"/>
    </row>
    <row r="13" spans="1:4" ht="15.75">
      <c r="A13" s="43"/>
      <c r="B13" s="44"/>
      <c r="C13" s="42"/>
      <c r="D13" s="42"/>
    </row>
  </sheetData>
  <mergeCells count="2">
    <mergeCell ref="A2:C2"/>
    <mergeCell ref="A8:C8"/>
  </mergeCells>
  <phoneticPr fontId="51"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B15"/>
  <sheetViews>
    <sheetView zoomScaleSheetLayoutView="100" workbookViewId="0">
      <selection activeCell="L24" sqref="L24"/>
    </sheetView>
  </sheetViews>
  <sheetFormatPr defaultColWidth="9" defaultRowHeight="14.25"/>
  <cols>
    <col min="1" max="1" width="36.125" customWidth="1"/>
    <col min="2" max="2" width="43.125" customWidth="1"/>
  </cols>
  <sheetData>
    <row r="1" spans="1:2" ht="20.25" customHeight="1">
      <c r="A1" s="1" t="s">
        <v>499</v>
      </c>
    </row>
    <row r="2" spans="1:2" ht="20.25" customHeight="1">
      <c r="A2" s="186" t="s">
        <v>24</v>
      </c>
      <c r="B2" s="186"/>
    </row>
    <row r="3" spans="1:2" ht="20.25" customHeight="1">
      <c r="A3" s="21"/>
      <c r="B3" s="14" t="s">
        <v>34</v>
      </c>
    </row>
    <row r="4" spans="1:2" ht="20.100000000000001" customHeight="1">
      <c r="A4" s="22" t="s">
        <v>412</v>
      </c>
      <c r="B4" s="23" t="s">
        <v>36</v>
      </c>
    </row>
    <row r="5" spans="1:2" ht="20.100000000000001" customHeight="1">
      <c r="A5" s="24" t="s">
        <v>415</v>
      </c>
      <c r="B5" s="25">
        <v>0</v>
      </c>
    </row>
    <row r="6" spans="1:2" ht="20.100000000000001" customHeight="1">
      <c r="A6" s="24" t="s">
        <v>416</v>
      </c>
      <c r="B6" s="25">
        <v>0</v>
      </c>
    </row>
    <row r="7" spans="1:2" ht="20.100000000000001" customHeight="1">
      <c r="A7" s="24" t="s">
        <v>417</v>
      </c>
      <c r="B7" s="25">
        <v>0</v>
      </c>
    </row>
    <row r="8" spans="1:2" ht="20.100000000000001" customHeight="1">
      <c r="A8" s="24" t="s">
        <v>418</v>
      </c>
      <c r="B8" s="25">
        <v>0</v>
      </c>
    </row>
    <row r="9" spans="1:2" ht="20.100000000000001" customHeight="1">
      <c r="A9" s="24" t="s">
        <v>419</v>
      </c>
      <c r="B9" s="25">
        <v>0</v>
      </c>
    </row>
    <row r="10" spans="1:2" ht="20.100000000000001" customHeight="1">
      <c r="A10" s="24" t="s">
        <v>420</v>
      </c>
      <c r="B10" s="25">
        <v>0</v>
      </c>
    </row>
    <row r="11" spans="1:2" ht="20.100000000000001" customHeight="1">
      <c r="A11" s="24" t="s">
        <v>421</v>
      </c>
      <c r="B11" s="25">
        <v>0</v>
      </c>
    </row>
    <row r="12" spans="1:2" ht="20.100000000000001" customHeight="1">
      <c r="A12" s="24" t="s">
        <v>422</v>
      </c>
      <c r="B12" s="25">
        <v>0</v>
      </c>
    </row>
    <row r="13" spans="1:2" ht="20.100000000000001" customHeight="1">
      <c r="A13" s="24" t="s">
        <v>423</v>
      </c>
      <c r="B13" s="25">
        <v>0</v>
      </c>
    </row>
    <row r="14" spans="1:2" ht="20.100000000000001" customHeight="1">
      <c r="A14" s="24" t="s">
        <v>424</v>
      </c>
      <c r="B14" s="25">
        <v>0</v>
      </c>
    </row>
    <row r="15" spans="1:2" ht="18" customHeight="1">
      <c r="A15" s="26" t="s">
        <v>500</v>
      </c>
      <c r="B15" s="27"/>
    </row>
  </sheetData>
  <mergeCells count="1">
    <mergeCell ref="A2:B2"/>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5.xml><?xml version="1.0" encoding="utf-8"?>
<worksheet xmlns="http://schemas.openxmlformats.org/spreadsheetml/2006/main" xmlns:r="http://schemas.openxmlformats.org/officeDocument/2006/relationships">
  <dimension ref="A1:B13"/>
  <sheetViews>
    <sheetView zoomScaleSheetLayoutView="100" workbookViewId="0">
      <selection activeCell="L24" sqref="L24"/>
    </sheetView>
  </sheetViews>
  <sheetFormatPr defaultColWidth="9" defaultRowHeight="14.25"/>
  <cols>
    <col min="1" max="1" width="47.125" customWidth="1"/>
    <col min="2" max="2" width="20.75" customWidth="1"/>
  </cols>
  <sheetData>
    <row r="1" spans="1:2" ht="20.25" customHeight="1">
      <c r="A1" s="1" t="s">
        <v>501</v>
      </c>
    </row>
    <row r="2" spans="1:2" ht="18.75">
      <c r="A2" s="175" t="s">
        <v>25</v>
      </c>
      <c r="B2" s="175"/>
    </row>
    <row r="3" spans="1:2">
      <c r="A3" s="17"/>
      <c r="B3" s="14" t="s">
        <v>34</v>
      </c>
    </row>
    <row r="4" spans="1:2" ht="24" customHeight="1">
      <c r="A4" s="18" t="s">
        <v>125</v>
      </c>
      <c r="B4" s="19" t="s">
        <v>36</v>
      </c>
    </row>
    <row r="5" spans="1:2" ht="24" customHeight="1">
      <c r="A5" s="20" t="s">
        <v>135</v>
      </c>
      <c r="B5" s="6">
        <v>0</v>
      </c>
    </row>
    <row r="6" spans="1:2" ht="24" customHeight="1">
      <c r="A6" s="6" t="s">
        <v>136</v>
      </c>
      <c r="B6" s="6">
        <v>0</v>
      </c>
    </row>
    <row r="7" spans="1:2" ht="24" customHeight="1">
      <c r="A7" s="6" t="s">
        <v>137</v>
      </c>
      <c r="B7" s="6">
        <v>0</v>
      </c>
    </row>
    <row r="8" spans="1:2" ht="24" customHeight="1">
      <c r="A8" s="6" t="s">
        <v>138</v>
      </c>
      <c r="B8" s="6">
        <v>0</v>
      </c>
    </row>
    <row r="9" spans="1:2" ht="24" customHeight="1">
      <c r="A9" s="6" t="s">
        <v>139</v>
      </c>
      <c r="B9" s="6">
        <v>0</v>
      </c>
    </row>
    <row r="10" spans="1:2" ht="24" customHeight="1">
      <c r="A10" s="6" t="s">
        <v>140</v>
      </c>
      <c r="B10" s="6">
        <v>0</v>
      </c>
    </row>
    <row r="11" spans="1:2" ht="24" customHeight="1">
      <c r="A11" s="6" t="s">
        <v>141</v>
      </c>
      <c r="B11" s="6">
        <v>0</v>
      </c>
    </row>
    <row r="12" spans="1:2">
      <c r="A12" s="2"/>
      <c r="B12" s="2"/>
    </row>
    <row r="13" spans="1:2">
      <c r="A13" s="2" t="s">
        <v>502</v>
      </c>
      <c r="B13" s="2"/>
    </row>
  </sheetData>
  <mergeCells count="1">
    <mergeCell ref="A2:B2"/>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6.xml><?xml version="1.0" encoding="utf-8"?>
<worksheet xmlns="http://schemas.openxmlformats.org/spreadsheetml/2006/main" xmlns:r="http://schemas.openxmlformats.org/officeDocument/2006/relationships">
  <dimension ref="A1:B13"/>
  <sheetViews>
    <sheetView workbookViewId="0">
      <selection activeCell="A7" sqref="A7"/>
    </sheetView>
  </sheetViews>
  <sheetFormatPr defaultColWidth="9" defaultRowHeight="14.25"/>
  <cols>
    <col min="1" max="1" width="39.875" customWidth="1"/>
    <col min="2" max="2" width="31.5" customWidth="1"/>
  </cols>
  <sheetData>
    <row r="1" spans="1:2" ht="20.25" customHeight="1">
      <c r="A1" s="1" t="s">
        <v>503</v>
      </c>
    </row>
    <row r="2" spans="1:2" ht="20.25" customHeight="1">
      <c r="A2" s="175" t="s">
        <v>504</v>
      </c>
      <c r="B2" s="175"/>
    </row>
    <row r="3" spans="1:2" ht="20.25" customHeight="1">
      <c r="A3" s="17"/>
      <c r="B3" s="14" t="s">
        <v>34</v>
      </c>
    </row>
    <row r="4" spans="1:2" ht="24" customHeight="1">
      <c r="A4" s="18" t="s">
        <v>125</v>
      </c>
      <c r="B4" s="19" t="s">
        <v>36</v>
      </c>
    </row>
    <row r="5" spans="1:2" ht="24" customHeight="1">
      <c r="A5" s="20" t="s">
        <v>135</v>
      </c>
      <c r="B5" s="5">
        <v>0</v>
      </c>
    </row>
    <row r="6" spans="1:2" ht="24" customHeight="1">
      <c r="A6" s="6" t="s">
        <v>145</v>
      </c>
      <c r="B6" s="5">
        <v>0</v>
      </c>
    </row>
    <row r="7" spans="1:2" ht="24" customHeight="1">
      <c r="A7" s="6" t="s">
        <v>146</v>
      </c>
      <c r="B7" s="5">
        <v>0</v>
      </c>
    </row>
    <row r="8" spans="1:2" ht="24" customHeight="1">
      <c r="A8" s="6" t="s">
        <v>147</v>
      </c>
      <c r="B8" s="5">
        <v>0</v>
      </c>
    </row>
    <row r="9" spans="1:2" ht="24" customHeight="1">
      <c r="A9" s="6" t="s">
        <v>148</v>
      </c>
      <c r="B9" s="5">
        <v>0</v>
      </c>
    </row>
    <row r="10" spans="1:2" ht="24" customHeight="1">
      <c r="A10" s="6" t="s">
        <v>149</v>
      </c>
      <c r="B10" s="5">
        <v>0</v>
      </c>
    </row>
    <row r="11" spans="1:2" ht="24" customHeight="1">
      <c r="A11" s="6" t="s">
        <v>150</v>
      </c>
      <c r="B11" s="5">
        <v>0</v>
      </c>
    </row>
    <row r="12" spans="1:2">
      <c r="A12" s="2"/>
      <c r="B12" s="2"/>
    </row>
    <row r="13" spans="1:2">
      <c r="A13" s="2" t="s">
        <v>502</v>
      </c>
      <c r="B13" s="2"/>
    </row>
  </sheetData>
  <mergeCells count="1">
    <mergeCell ref="A2:B2"/>
  </mergeCells>
  <phoneticPr fontId="51"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7.xml><?xml version="1.0" encoding="utf-8"?>
<worksheet xmlns="http://schemas.openxmlformats.org/spreadsheetml/2006/main" xmlns:r="http://schemas.openxmlformats.org/officeDocument/2006/relationships">
  <dimension ref="A1:G7"/>
  <sheetViews>
    <sheetView workbookViewId="0">
      <selection activeCell="L24" sqref="L24"/>
    </sheetView>
  </sheetViews>
  <sheetFormatPr defaultColWidth="9" defaultRowHeight="14.25"/>
  <cols>
    <col min="1" max="7" width="10.75" customWidth="1"/>
  </cols>
  <sheetData>
    <row r="1" spans="1:7" ht="20.25" customHeight="1">
      <c r="A1" s="1" t="s">
        <v>505</v>
      </c>
    </row>
    <row r="2" spans="1:7" ht="20.25" customHeight="1">
      <c r="A2" s="175" t="s">
        <v>27</v>
      </c>
      <c r="B2" s="175"/>
      <c r="C2" s="175"/>
      <c r="D2" s="175"/>
      <c r="E2" s="175"/>
      <c r="F2" s="175"/>
      <c r="G2" s="175"/>
    </row>
    <row r="3" spans="1:7" ht="33.75" customHeight="1">
      <c r="B3" s="14"/>
      <c r="G3" s="4" t="s">
        <v>506</v>
      </c>
    </row>
    <row r="4" spans="1:7" ht="21" customHeight="1">
      <c r="A4" s="190" t="s">
        <v>507</v>
      </c>
      <c r="B4" s="188" t="s">
        <v>508</v>
      </c>
      <c r="C4" s="188"/>
      <c r="D4" s="189"/>
      <c r="E4" s="188" t="s">
        <v>509</v>
      </c>
      <c r="F4" s="188"/>
      <c r="G4" s="189"/>
    </row>
    <row r="5" spans="1:7" ht="21" customHeight="1">
      <c r="A5" s="190"/>
      <c r="B5" s="15"/>
      <c r="C5" s="5" t="s">
        <v>510</v>
      </c>
      <c r="D5" s="10" t="s">
        <v>511</v>
      </c>
      <c r="E5" s="15"/>
      <c r="F5" s="5" t="s">
        <v>510</v>
      </c>
      <c r="G5" s="10" t="s">
        <v>511</v>
      </c>
    </row>
    <row r="6" spans="1:7" ht="21" customHeight="1">
      <c r="A6" s="5" t="s">
        <v>512</v>
      </c>
      <c r="B6" s="5" t="s">
        <v>513</v>
      </c>
      <c r="C6" s="16" t="s">
        <v>514</v>
      </c>
      <c r="D6" s="5" t="s">
        <v>515</v>
      </c>
      <c r="E6" s="5" t="s">
        <v>516</v>
      </c>
      <c r="F6" s="5" t="s">
        <v>517</v>
      </c>
      <c r="G6" s="5" t="s">
        <v>518</v>
      </c>
    </row>
    <row r="7" spans="1:7" ht="21" customHeight="1">
      <c r="A7" s="5" t="s">
        <v>519</v>
      </c>
      <c r="B7" s="6">
        <f>C7+D7</f>
        <v>78.42</v>
      </c>
      <c r="C7" s="6">
        <v>15.94</v>
      </c>
      <c r="D7" s="6">
        <v>62.48</v>
      </c>
      <c r="E7" s="6">
        <f>F7+G7</f>
        <v>76.411000000000001</v>
      </c>
      <c r="F7" s="6">
        <v>15.41</v>
      </c>
      <c r="G7" s="6">
        <v>61.000999999999998</v>
      </c>
    </row>
  </sheetData>
  <mergeCells count="4">
    <mergeCell ref="A2:G2"/>
    <mergeCell ref="B4:D4"/>
    <mergeCell ref="E4:G4"/>
    <mergeCell ref="A4:A5"/>
  </mergeCells>
  <phoneticPr fontId="51"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8.xml><?xml version="1.0" encoding="utf-8"?>
<worksheet xmlns="http://schemas.openxmlformats.org/spreadsheetml/2006/main" xmlns:r="http://schemas.openxmlformats.org/officeDocument/2006/relationships">
  <dimension ref="A1:C13"/>
  <sheetViews>
    <sheetView workbookViewId="0">
      <selection activeCell="L24" sqref="L24"/>
    </sheetView>
  </sheetViews>
  <sheetFormatPr defaultColWidth="9" defaultRowHeight="14.25"/>
  <cols>
    <col min="1" max="1" width="57.875" customWidth="1"/>
    <col min="2" max="3" width="13.5" customWidth="1"/>
    <col min="4" max="5" width="20.125" customWidth="1"/>
  </cols>
  <sheetData>
    <row r="1" spans="1:3" ht="20.25" customHeight="1">
      <c r="A1" s="1" t="s">
        <v>520</v>
      </c>
    </row>
    <row r="2" spans="1:3" ht="20.25" customHeight="1">
      <c r="A2" s="175" t="s">
        <v>521</v>
      </c>
      <c r="B2" s="175"/>
      <c r="C2" s="175"/>
    </row>
    <row r="3" spans="1:3" ht="20.25" customHeight="1">
      <c r="B3" s="14"/>
      <c r="C3" s="14" t="s">
        <v>506</v>
      </c>
    </row>
    <row r="4" spans="1:3" ht="18.75" customHeight="1">
      <c r="A4" s="5" t="s">
        <v>522</v>
      </c>
      <c r="B4" s="5" t="s">
        <v>523</v>
      </c>
      <c r="C4" s="5" t="s">
        <v>524</v>
      </c>
    </row>
    <row r="5" spans="1:3" ht="18.75" customHeight="1">
      <c r="A5" s="6" t="s">
        <v>525</v>
      </c>
      <c r="B5" s="11">
        <v>14.06</v>
      </c>
      <c r="C5" s="11">
        <v>14.06</v>
      </c>
    </row>
    <row r="6" spans="1:3" ht="18.75" customHeight="1">
      <c r="A6" s="6" t="s">
        <v>526</v>
      </c>
      <c r="B6" s="11">
        <v>15.94</v>
      </c>
      <c r="C6" s="11">
        <v>15.94</v>
      </c>
    </row>
    <row r="7" spans="1:3" ht="18.75" customHeight="1">
      <c r="A7" s="6" t="s">
        <v>527</v>
      </c>
      <c r="B7" s="11">
        <v>1.35</v>
      </c>
      <c r="C7" s="11">
        <v>1.35</v>
      </c>
    </row>
    <row r="8" spans="1:3" ht="18.75" customHeight="1">
      <c r="A8" s="6" t="s">
        <v>528</v>
      </c>
      <c r="B8" s="11">
        <v>0</v>
      </c>
      <c r="C8" s="11">
        <v>0</v>
      </c>
    </row>
    <row r="9" spans="1:3" ht="18.75" customHeight="1">
      <c r="A9" s="6" t="s">
        <v>529</v>
      </c>
      <c r="B9" s="11">
        <v>1.35</v>
      </c>
      <c r="C9" s="11">
        <v>1.35</v>
      </c>
    </row>
    <row r="10" spans="1:3" ht="18.75" customHeight="1">
      <c r="A10" s="6" t="s">
        <v>530</v>
      </c>
      <c r="B10" s="11">
        <v>0</v>
      </c>
      <c r="C10" s="11">
        <v>0</v>
      </c>
    </row>
    <row r="11" spans="1:3" ht="18.75" customHeight="1">
      <c r="A11" s="6" t="s">
        <v>531</v>
      </c>
      <c r="B11" s="11">
        <v>15.41</v>
      </c>
      <c r="C11" s="11">
        <v>15.41</v>
      </c>
    </row>
    <row r="12" spans="1:3" ht="18.75" customHeight="1">
      <c r="A12" s="6" t="s">
        <v>532</v>
      </c>
      <c r="B12" s="11">
        <v>0</v>
      </c>
      <c r="C12" s="11">
        <v>0</v>
      </c>
    </row>
    <row r="13" spans="1:3" ht="18.75" customHeight="1">
      <c r="A13" s="6" t="s">
        <v>533</v>
      </c>
      <c r="B13" s="11">
        <v>17.41</v>
      </c>
      <c r="C13" s="11">
        <v>0</v>
      </c>
    </row>
  </sheetData>
  <mergeCells count="1">
    <mergeCell ref="A2:C2"/>
  </mergeCells>
  <phoneticPr fontId="51" type="noConversion"/>
  <pageMargins left="0.69930555555555596" right="0.69930555555555596" top="0.75" bottom="0.75" header="0.3" footer="0.3"/>
  <pageSetup paperSize="9" scale="96" orientation="portrait"/>
</worksheet>
</file>

<file path=xl/worksheets/sheet29.xml><?xml version="1.0" encoding="utf-8"?>
<worksheet xmlns="http://schemas.openxmlformats.org/spreadsheetml/2006/main" xmlns:r="http://schemas.openxmlformats.org/officeDocument/2006/relationships">
  <dimension ref="A1:C11"/>
  <sheetViews>
    <sheetView workbookViewId="0">
      <selection activeCell="L24" sqref="L24"/>
    </sheetView>
  </sheetViews>
  <sheetFormatPr defaultColWidth="9" defaultRowHeight="14.25"/>
  <cols>
    <col min="1" max="1" width="47.125" customWidth="1"/>
    <col min="2" max="3" width="15.875" customWidth="1"/>
  </cols>
  <sheetData>
    <row r="1" spans="1:3" ht="20.25" customHeight="1">
      <c r="A1" s="7" t="s">
        <v>534</v>
      </c>
      <c r="B1" s="8"/>
      <c r="C1" s="8"/>
    </row>
    <row r="2" spans="1:3" ht="20.25" customHeight="1">
      <c r="A2" s="191" t="s">
        <v>535</v>
      </c>
      <c r="B2" s="191"/>
      <c r="C2" s="191"/>
    </row>
    <row r="3" spans="1:3" s="12" customFormat="1" ht="20.25" customHeight="1">
      <c r="A3" s="2"/>
      <c r="B3" s="2"/>
      <c r="C3" s="4" t="s">
        <v>506</v>
      </c>
    </row>
    <row r="4" spans="1:3" s="12" customFormat="1" ht="19.5" customHeight="1">
      <c r="A4" s="5" t="s">
        <v>522</v>
      </c>
      <c r="B4" s="5" t="s">
        <v>523</v>
      </c>
      <c r="C4" s="5" t="s">
        <v>524</v>
      </c>
    </row>
    <row r="5" spans="1:3" s="12" customFormat="1" ht="19.5" customHeight="1">
      <c r="A5" s="6" t="s">
        <v>536</v>
      </c>
      <c r="B5" s="13">
        <v>47.155999999999999</v>
      </c>
      <c r="C5" s="13">
        <v>47.155999999999999</v>
      </c>
    </row>
    <row r="6" spans="1:3" s="12" customFormat="1" ht="19.5" customHeight="1">
      <c r="A6" s="6" t="s">
        <v>537</v>
      </c>
      <c r="B6" s="13">
        <v>62.48</v>
      </c>
      <c r="C6" s="13">
        <v>62.48</v>
      </c>
    </row>
    <row r="7" spans="1:3" s="12" customFormat="1" ht="19.5" customHeight="1">
      <c r="A7" s="6" t="s">
        <v>538</v>
      </c>
      <c r="B7" s="13">
        <v>14</v>
      </c>
      <c r="C7" s="13">
        <v>14</v>
      </c>
    </row>
    <row r="8" spans="1:3" s="12" customFormat="1" ht="19.5" customHeight="1">
      <c r="A8" s="6" t="s">
        <v>539</v>
      </c>
      <c r="B8" s="13">
        <v>3.0550000000000002</v>
      </c>
      <c r="C8" s="13">
        <v>3.0550000000000002</v>
      </c>
    </row>
    <row r="9" spans="1:3" s="12" customFormat="1" ht="19.5" customHeight="1">
      <c r="A9" s="6" t="s">
        <v>540</v>
      </c>
      <c r="B9" s="13">
        <v>61.000999999999998</v>
      </c>
      <c r="C9" s="13">
        <v>61.000999999999998</v>
      </c>
    </row>
    <row r="10" spans="1:3" s="12" customFormat="1" ht="19.5" customHeight="1">
      <c r="A10" s="6" t="s">
        <v>541</v>
      </c>
      <c r="B10" s="13">
        <v>18</v>
      </c>
      <c r="C10" s="13">
        <v>0</v>
      </c>
    </row>
    <row r="11" spans="1:3" s="12" customFormat="1" ht="19.5" customHeight="1">
      <c r="A11" s="6" t="s">
        <v>542</v>
      </c>
      <c r="B11" s="13">
        <v>80.48</v>
      </c>
      <c r="C11" s="13">
        <v>0</v>
      </c>
    </row>
  </sheetData>
  <mergeCells count="1">
    <mergeCell ref="A2:C2"/>
  </mergeCells>
  <phoneticPr fontId="5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I26"/>
  <sheetViews>
    <sheetView topLeftCell="A10" zoomScaleSheetLayoutView="100" workbookViewId="0">
      <selection activeCell="L24" sqref="L24"/>
    </sheetView>
  </sheetViews>
  <sheetFormatPr defaultColWidth="9" defaultRowHeight="14.25"/>
  <cols>
    <col min="1" max="1" width="12.125" style="8" customWidth="1"/>
    <col min="2" max="2" width="28.125" style="8" customWidth="1"/>
    <col min="3" max="3" width="23.875" style="8" customWidth="1"/>
    <col min="4" max="16384" width="9" style="8"/>
  </cols>
  <sheetData>
    <row r="1" spans="1:9" ht="20.25" customHeight="1">
      <c r="A1" s="7" t="s">
        <v>56</v>
      </c>
    </row>
    <row r="2" spans="1:9" ht="20.25" customHeight="1">
      <c r="A2" s="167" t="s">
        <v>3</v>
      </c>
      <c r="B2" s="167"/>
      <c r="C2" s="167"/>
      <c r="F2" s="149"/>
      <c r="G2" s="149"/>
      <c r="H2" s="149"/>
      <c r="I2" s="149"/>
    </row>
    <row r="3" spans="1:9" ht="20.25" customHeight="1">
      <c r="A3" s="125"/>
      <c r="B3" s="126"/>
      <c r="C3" s="127" t="s">
        <v>34</v>
      </c>
    </row>
    <row r="4" spans="1:9" ht="20.100000000000001" customHeight="1">
      <c r="A4" s="128" t="s">
        <v>57</v>
      </c>
      <c r="B4" s="128" t="s">
        <v>58</v>
      </c>
      <c r="C4" s="128" t="s">
        <v>36</v>
      </c>
    </row>
    <row r="5" spans="1:9" ht="20.100000000000001" customHeight="1">
      <c r="A5" s="129" t="s">
        <v>59</v>
      </c>
      <c r="B5" s="130" t="s">
        <v>60</v>
      </c>
      <c r="C5" s="150">
        <v>76419</v>
      </c>
    </row>
    <row r="6" spans="1:9" ht="20.100000000000001" customHeight="1">
      <c r="A6" s="129" t="s">
        <v>61</v>
      </c>
      <c r="B6" s="130" t="s">
        <v>62</v>
      </c>
      <c r="C6" s="150">
        <v>972</v>
      </c>
    </row>
    <row r="7" spans="1:9" ht="20.100000000000001" customHeight="1">
      <c r="A7" s="129" t="s">
        <v>63</v>
      </c>
      <c r="B7" s="130" t="s">
        <v>64</v>
      </c>
      <c r="C7" s="150">
        <v>22170</v>
      </c>
    </row>
    <row r="8" spans="1:9" ht="20.100000000000001" customHeight="1">
      <c r="A8" s="129" t="s">
        <v>65</v>
      </c>
      <c r="B8" s="130" t="s">
        <v>66</v>
      </c>
      <c r="C8" s="150">
        <v>139936</v>
      </c>
    </row>
    <row r="9" spans="1:9" ht="20.100000000000001" customHeight="1">
      <c r="A9" s="129" t="s">
        <v>67</v>
      </c>
      <c r="B9" s="130" t="s">
        <v>68</v>
      </c>
      <c r="C9" s="150">
        <v>61782</v>
      </c>
    </row>
    <row r="10" spans="1:9" ht="20.100000000000001" customHeight="1">
      <c r="A10" s="129" t="s">
        <v>69</v>
      </c>
      <c r="B10" s="130" t="s">
        <v>70</v>
      </c>
      <c r="C10" s="150">
        <v>3283</v>
      </c>
    </row>
    <row r="11" spans="1:9" ht="20.100000000000001" customHeight="1">
      <c r="A11" s="129" t="s">
        <v>71</v>
      </c>
      <c r="B11" s="130" t="s">
        <v>72</v>
      </c>
      <c r="C11" s="150">
        <v>69713</v>
      </c>
    </row>
    <row r="12" spans="1:9" ht="20.100000000000001" customHeight="1">
      <c r="A12" s="129" t="s">
        <v>73</v>
      </c>
      <c r="B12" s="130" t="s">
        <v>74</v>
      </c>
      <c r="C12" s="150">
        <v>37240</v>
      </c>
    </row>
    <row r="13" spans="1:9" ht="20.100000000000001" customHeight="1">
      <c r="A13" s="129" t="s">
        <v>75</v>
      </c>
      <c r="B13" s="130" t="s">
        <v>76</v>
      </c>
      <c r="C13" s="150">
        <v>10892</v>
      </c>
    </row>
    <row r="14" spans="1:9" ht="20.100000000000001" customHeight="1">
      <c r="A14" s="129" t="s">
        <v>77</v>
      </c>
      <c r="B14" s="130" t="s">
        <v>78</v>
      </c>
      <c r="C14" s="150">
        <v>89598</v>
      </c>
    </row>
    <row r="15" spans="1:9" ht="20.100000000000001" customHeight="1">
      <c r="A15" s="129" t="s">
        <v>79</v>
      </c>
      <c r="B15" s="130" t="s">
        <v>80</v>
      </c>
      <c r="C15" s="150">
        <v>16540</v>
      </c>
    </row>
    <row r="16" spans="1:9" ht="20.100000000000001" customHeight="1">
      <c r="A16" s="129" t="s">
        <v>81</v>
      </c>
      <c r="B16" s="130" t="s">
        <v>82</v>
      </c>
      <c r="C16" s="150">
        <v>60</v>
      </c>
    </row>
    <row r="17" spans="1:7" ht="20.100000000000001" customHeight="1">
      <c r="A17" s="129" t="s">
        <v>83</v>
      </c>
      <c r="B17" s="130" t="s">
        <v>84</v>
      </c>
      <c r="C17" s="150">
        <v>4122</v>
      </c>
    </row>
    <row r="18" spans="1:7" ht="20.100000000000001" customHeight="1">
      <c r="A18" s="129" t="s">
        <v>85</v>
      </c>
      <c r="B18" s="130" t="s">
        <v>86</v>
      </c>
      <c r="C18" s="150">
        <v>22318</v>
      </c>
    </row>
    <row r="19" spans="1:7" ht="20.100000000000001" customHeight="1">
      <c r="A19" s="129" t="s">
        <v>87</v>
      </c>
      <c r="B19" s="130" t="s">
        <v>88</v>
      </c>
      <c r="C19" s="150">
        <v>1848</v>
      </c>
    </row>
    <row r="20" spans="1:7" ht="20.100000000000001" customHeight="1">
      <c r="A20" s="129" t="s">
        <v>89</v>
      </c>
      <c r="B20" s="130" t="s">
        <v>90</v>
      </c>
      <c r="C20" s="150">
        <v>6000</v>
      </c>
    </row>
    <row r="21" spans="1:7" ht="20.100000000000001" customHeight="1">
      <c r="A21" s="129" t="s">
        <v>91</v>
      </c>
      <c r="B21" s="130" t="s">
        <v>92</v>
      </c>
      <c r="C21" s="150">
        <v>7738</v>
      </c>
    </row>
    <row r="22" spans="1:7" ht="19.5" customHeight="1">
      <c r="A22" s="129" t="s">
        <v>93</v>
      </c>
      <c r="B22" s="130" t="s">
        <v>94</v>
      </c>
      <c r="C22" s="150">
        <v>2650</v>
      </c>
    </row>
    <row r="23" spans="1:7" ht="21" customHeight="1">
      <c r="A23" s="129" t="s">
        <v>95</v>
      </c>
      <c r="B23" s="130" t="s">
        <v>96</v>
      </c>
      <c r="C23" s="150">
        <v>5549</v>
      </c>
    </row>
    <row r="24" spans="1:7" ht="21" customHeight="1">
      <c r="A24" s="129" t="s">
        <v>97</v>
      </c>
      <c r="B24" s="130" t="s">
        <v>98</v>
      </c>
      <c r="C24" s="150">
        <v>70</v>
      </c>
      <c r="G24" s="9"/>
    </row>
    <row r="25" spans="1:7" ht="21" customHeight="1">
      <c r="A25" s="168" t="s">
        <v>99</v>
      </c>
      <c r="B25" s="169"/>
      <c r="C25" s="151">
        <f>SUM(C5:C24)</f>
        <v>578900</v>
      </c>
    </row>
    <row r="26" spans="1:7">
      <c r="A26" s="125"/>
      <c r="B26" s="125"/>
      <c r="C26" s="152"/>
    </row>
  </sheetData>
  <mergeCells count="2">
    <mergeCell ref="A2:C2"/>
    <mergeCell ref="A25:B25"/>
  </mergeCells>
  <phoneticPr fontId="51"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dimension ref="A1:D25"/>
  <sheetViews>
    <sheetView workbookViewId="0">
      <selection activeCell="L24" sqref="L24"/>
    </sheetView>
  </sheetViews>
  <sheetFormatPr defaultColWidth="9" defaultRowHeight="14.25"/>
  <cols>
    <col min="1" max="1" width="39.125" style="8" customWidth="1"/>
    <col min="2" max="2" width="12.75" style="9" customWidth="1"/>
    <col min="3" max="4" width="14.75" style="8" customWidth="1"/>
    <col min="5" max="16384" width="9" style="8"/>
  </cols>
  <sheetData>
    <row r="1" spans="1:4" ht="20.25" customHeight="1">
      <c r="A1" s="7" t="s">
        <v>543</v>
      </c>
    </row>
    <row r="2" spans="1:4" ht="20.25" customHeight="1">
      <c r="A2" s="191" t="s">
        <v>544</v>
      </c>
      <c r="B2" s="191"/>
      <c r="C2" s="191"/>
      <c r="D2" s="191"/>
    </row>
    <row r="3" spans="1:4" ht="20.25" customHeight="1">
      <c r="A3" s="2"/>
      <c r="B3" s="3"/>
      <c r="C3" s="2"/>
      <c r="D3" s="4" t="s">
        <v>506</v>
      </c>
    </row>
    <row r="4" spans="1:4" ht="19.5" customHeight="1">
      <c r="A4" s="5" t="s">
        <v>522</v>
      </c>
      <c r="B4" s="5" t="s">
        <v>512</v>
      </c>
      <c r="C4" s="5" t="s">
        <v>545</v>
      </c>
      <c r="D4" s="5" t="s">
        <v>546</v>
      </c>
    </row>
    <row r="5" spans="1:4" ht="19.5" customHeight="1">
      <c r="A5" s="6" t="s">
        <v>547</v>
      </c>
      <c r="B5" s="5" t="s">
        <v>548</v>
      </c>
      <c r="C5" s="11">
        <f>C6+C8</f>
        <v>18.25</v>
      </c>
      <c r="D5" s="11">
        <f>D6+D8</f>
        <v>18.25</v>
      </c>
    </row>
    <row r="6" spans="1:4" ht="19.5" customHeight="1">
      <c r="A6" s="6" t="s">
        <v>549</v>
      </c>
      <c r="B6" s="5" t="s">
        <v>514</v>
      </c>
      <c r="C6" s="11">
        <v>1.35</v>
      </c>
      <c r="D6" s="11">
        <v>1.35</v>
      </c>
    </row>
    <row r="7" spans="1:4" ht="19.5" customHeight="1">
      <c r="A7" s="6" t="s">
        <v>550</v>
      </c>
      <c r="B7" s="5" t="s">
        <v>515</v>
      </c>
      <c r="C7" s="11">
        <v>0</v>
      </c>
      <c r="D7" s="11">
        <v>0</v>
      </c>
    </row>
    <row r="8" spans="1:4" ht="19.5" customHeight="1">
      <c r="A8" s="6" t="s">
        <v>551</v>
      </c>
      <c r="B8" s="5" t="s">
        <v>552</v>
      </c>
      <c r="C8" s="11">
        <v>16.899999999999999</v>
      </c>
      <c r="D8" s="11">
        <v>16.899999999999999</v>
      </c>
    </row>
    <row r="9" spans="1:4" ht="19.5" customHeight="1">
      <c r="A9" s="6" t="s">
        <v>550</v>
      </c>
      <c r="B9" s="5" t="s">
        <v>517</v>
      </c>
      <c r="C9" s="11">
        <v>2.9</v>
      </c>
      <c r="D9" s="11">
        <v>2.9</v>
      </c>
    </row>
    <row r="10" spans="1:4" ht="19.5" customHeight="1">
      <c r="A10" s="6" t="s">
        <v>553</v>
      </c>
      <c r="B10" s="5" t="s">
        <v>554</v>
      </c>
      <c r="C10" s="11">
        <f>C11+C12</f>
        <v>3.0550000000000002</v>
      </c>
      <c r="D10" s="11">
        <f>D11+D12</f>
        <v>3.0550000000000002</v>
      </c>
    </row>
    <row r="11" spans="1:4" ht="19.5" customHeight="1">
      <c r="A11" s="6" t="s">
        <v>549</v>
      </c>
      <c r="B11" s="5" t="s">
        <v>555</v>
      </c>
      <c r="C11" s="11">
        <v>0</v>
      </c>
      <c r="D11" s="11">
        <v>0</v>
      </c>
    </row>
    <row r="12" spans="1:4" ht="19.5" customHeight="1">
      <c r="A12" s="6" t="s">
        <v>551</v>
      </c>
      <c r="B12" s="5" t="s">
        <v>556</v>
      </c>
      <c r="C12" s="11">
        <v>3.0550000000000002</v>
      </c>
      <c r="D12" s="11">
        <v>3.0550000000000002</v>
      </c>
    </row>
    <row r="13" spans="1:4" ht="19.5" customHeight="1">
      <c r="A13" s="6" t="s">
        <v>557</v>
      </c>
      <c r="B13" s="5" t="s">
        <v>558</v>
      </c>
      <c r="C13" s="11">
        <f>C14+C15</f>
        <v>2.19</v>
      </c>
      <c r="D13" s="11">
        <f>D14+D15</f>
        <v>2.19</v>
      </c>
    </row>
    <row r="14" spans="1:4" ht="19.5" customHeight="1">
      <c r="A14" s="6" t="s">
        <v>549</v>
      </c>
      <c r="B14" s="5" t="s">
        <v>559</v>
      </c>
      <c r="C14" s="11">
        <v>0.53</v>
      </c>
      <c r="D14" s="11">
        <v>0.53</v>
      </c>
    </row>
    <row r="15" spans="1:4" ht="19.5" customHeight="1">
      <c r="A15" s="6" t="s">
        <v>551</v>
      </c>
      <c r="B15" s="5" t="s">
        <v>560</v>
      </c>
      <c r="C15" s="11">
        <v>1.66</v>
      </c>
      <c r="D15" s="11">
        <v>1.66</v>
      </c>
    </row>
    <row r="16" spans="1:4" ht="19.5" customHeight="1">
      <c r="A16" s="6" t="s">
        <v>561</v>
      </c>
      <c r="B16" s="5" t="s">
        <v>562</v>
      </c>
      <c r="C16" s="11">
        <f>C17+C20</f>
        <v>11.73</v>
      </c>
      <c r="D16" s="11">
        <f>D17+D20</f>
        <v>11.73</v>
      </c>
    </row>
    <row r="17" spans="1:4" ht="19.5" customHeight="1">
      <c r="A17" s="6" t="s">
        <v>549</v>
      </c>
      <c r="B17" s="5" t="s">
        <v>563</v>
      </c>
      <c r="C17" s="11">
        <v>5.3</v>
      </c>
      <c r="D17" s="11">
        <v>5.3</v>
      </c>
    </row>
    <row r="18" spans="1:4" ht="19.5" customHeight="1">
      <c r="A18" s="6" t="s">
        <v>564</v>
      </c>
      <c r="B18" s="5"/>
      <c r="C18" s="11">
        <v>5.0199999999999996</v>
      </c>
      <c r="D18" s="11">
        <v>5.0199999999999996</v>
      </c>
    </row>
    <row r="19" spans="1:4" ht="19.5" customHeight="1">
      <c r="A19" s="6" t="s">
        <v>565</v>
      </c>
      <c r="B19" s="5" t="s">
        <v>566</v>
      </c>
      <c r="C19" s="11">
        <v>0.28000000000000003</v>
      </c>
      <c r="D19" s="11">
        <v>0.28000000000000003</v>
      </c>
    </row>
    <row r="20" spans="1:4" ht="19.5" customHeight="1">
      <c r="A20" s="6" t="s">
        <v>551</v>
      </c>
      <c r="B20" s="5" t="s">
        <v>567</v>
      </c>
      <c r="C20" s="11">
        <v>6.43</v>
      </c>
      <c r="D20" s="11">
        <v>6.43</v>
      </c>
    </row>
    <row r="21" spans="1:4" ht="19.5" customHeight="1">
      <c r="A21" s="6" t="s">
        <v>550</v>
      </c>
      <c r="B21" s="5"/>
      <c r="C21" s="11">
        <v>6.11</v>
      </c>
      <c r="D21" s="11">
        <v>6.11</v>
      </c>
    </row>
    <row r="22" spans="1:4" ht="19.5" customHeight="1">
      <c r="A22" s="6" t="s">
        <v>565</v>
      </c>
      <c r="B22" s="5" t="s">
        <v>568</v>
      </c>
      <c r="C22" s="11">
        <v>0.32</v>
      </c>
      <c r="D22" s="11">
        <v>0.32</v>
      </c>
    </row>
    <row r="23" spans="1:4" ht="19.5" customHeight="1">
      <c r="A23" s="6" t="s">
        <v>569</v>
      </c>
      <c r="B23" s="5" t="s">
        <v>570</v>
      </c>
      <c r="C23" s="11">
        <f>C24+C25</f>
        <v>2.83</v>
      </c>
      <c r="D23" s="11">
        <f>D24+D25</f>
        <v>2.83</v>
      </c>
    </row>
    <row r="24" spans="1:4" ht="19.5" customHeight="1">
      <c r="A24" s="6" t="s">
        <v>549</v>
      </c>
      <c r="B24" s="5" t="s">
        <v>571</v>
      </c>
      <c r="C24" s="11">
        <v>0.55000000000000004</v>
      </c>
      <c r="D24" s="11">
        <v>0.55000000000000004</v>
      </c>
    </row>
    <row r="25" spans="1:4" ht="19.5" customHeight="1">
      <c r="A25" s="6" t="s">
        <v>551</v>
      </c>
      <c r="B25" s="5" t="s">
        <v>572</v>
      </c>
      <c r="C25" s="11">
        <v>2.2799999999999998</v>
      </c>
      <c r="D25" s="11">
        <v>2.2799999999999998</v>
      </c>
    </row>
  </sheetData>
  <mergeCells count="1">
    <mergeCell ref="A2:D2"/>
  </mergeCells>
  <phoneticPr fontId="51" type="noConversion"/>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dimension ref="A1:F10"/>
  <sheetViews>
    <sheetView workbookViewId="0">
      <selection activeCell="L24" sqref="L24"/>
    </sheetView>
  </sheetViews>
  <sheetFormatPr defaultColWidth="9" defaultRowHeight="14.25"/>
  <cols>
    <col min="1" max="1" width="21.375" customWidth="1"/>
    <col min="2" max="2" width="20.75" customWidth="1"/>
    <col min="3" max="6" width="9.875" customWidth="1"/>
  </cols>
  <sheetData>
    <row r="1" spans="1:6" ht="20.25" customHeight="1">
      <c r="A1" s="7" t="s">
        <v>573</v>
      </c>
      <c r="B1" s="8"/>
      <c r="C1" s="9"/>
      <c r="D1" s="8"/>
      <c r="E1" s="8"/>
      <c r="F1" s="8"/>
    </row>
    <row r="2" spans="1:6" ht="20.25" customHeight="1">
      <c r="A2" s="191" t="s">
        <v>574</v>
      </c>
      <c r="B2" s="191"/>
      <c r="C2" s="191"/>
      <c r="D2" s="191"/>
      <c r="E2" s="191"/>
      <c r="F2" s="191"/>
    </row>
    <row r="3" spans="1:6" ht="20.25" customHeight="1">
      <c r="A3" s="2"/>
      <c r="B3" s="2"/>
      <c r="C3" s="3"/>
      <c r="D3" s="2"/>
      <c r="E3" s="2"/>
      <c r="F3" s="4" t="s">
        <v>506</v>
      </c>
    </row>
    <row r="4" spans="1:6" ht="21.75" customHeight="1">
      <c r="A4" s="194" t="s">
        <v>522</v>
      </c>
      <c r="B4" s="189"/>
      <c r="C4" s="5" t="s">
        <v>512</v>
      </c>
      <c r="D4" s="5" t="s">
        <v>545</v>
      </c>
      <c r="E4" s="5" t="s">
        <v>546</v>
      </c>
      <c r="F4" s="5" t="s">
        <v>575</v>
      </c>
    </row>
    <row r="5" spans="1:6" ht="21.75" customHeight="1">
      <c r="A5" s="192" t="s">
        <v>576</v>
      </c>
      <c r="B5" s="193"/>
      <c r="C5" s="5" t="s">
        <v>513</v>
      </c>
      <c r="D5" s="6">
        <f>D6+D7</f>
        <v>78.42</v>
      </c>
      <c r="E5" s="6">
        <v>78.42</v>
      </c>
      <c r="F5" s="6">
        <v>0</v>
      </c>
    </row>
    <row r="6" spans="1:6" ht="21.75" customHeight="1">
      <c r="A6" s="192" t="s">
        <v>577</v>
      </c>
      <c r="B6" s="193"/>
      <c r="C6" s="5" t="s">
        <v>514</v>
      </c>
      <c r="D6" s="6">
        <v>15.94</v>
      </c>
      <c r="E6" s="6">
        <v>15.94</v>
      </c>
      <c r="F6" s="6">
        <v>0</v>
      </c>
    </row>
    <row r="7" spans="1:6" ht="21.75" customHeight="1">
      <c r="A7" s="192" t="s">
        <v>578</v>
      </c>
      <c r="B7" s="193"/>
      <c r="C7" s="5" t="s">
        <v>515</v>
      </c>
      <c r="D7" s="6">
        <v>62.48</v>
      </c>
      <c r="E7" s="6">
        <v>62.48</v>
      </c>
      <c r="F7" s="6">
        <v>0</v>
      </c>
    </row>
    <row r="8" spans="1:6" ht="21.75" customHeight="1">
      <c r="A8" s="192" t="s">
        <v>579</v>
      </c>
      <c r="B8" s="193"/>
      <c r="C8" s="5" t="s">
        <v>516</v>
      </c>
      <c r="D8" s="6">
        <v>0</v>
      </c>
      <c r="E8" s="6">
        <v>0</v>
      </c>
      <c r="F8" s="6">
        <v>0</v>
      </c>
    </row>
    <row r="9" spans="1:6" ht="21.75" customHeight="1">
      <c r="A9" s="192" t="s">
        <v>577</v>
      </c>
      <c r="B9" s="193"/>
      <c r="C9" s="5" t="s">
        <v>517</v>
      </c>
      <c r="D9" s="6">
        <v>0</v>
      </c>
      <c r="E9" s="6">
        <v>0</v>
      </c>
      <c r="F9" s="6">
        <v>0</v>
      </c>
    </row>
    <row r="10" spans="1:6" ht="21.75" customHeight="1">
      <c r="A10" s="192" t="s">
        <v>578</v>
      </c>
      <c r="B10" s="193"/>
      <c r="C10" s="5" t="s">
        <v>518</v>
      </c>
      <c r="D10" s="6">
        <v>0</v>
      </c>
      <c r="E10" s="6">
        <v>0</v>
      </c>
      <c r="F10" s="6">
        <v>0</v>
      </c>
    </row>
  </sheetData>
  <mergeCells count="8">
    <mergeCell ref="A8:B8"/>
    <mergeCell ref="A9:B9"/>
    <mergeCell ref="A10:B10"/>
    <mergeCell ref="A2:F2"/>
    <mergeCell ref="A4:B4"/>
    <mergeCell ref="A5:B5"/>
    <mergeCell ref="A6:B6"/>
    <mergeCell ref="A7:B7"/>
  </mergeCells>
  <phoneticPr fontId="51" type="noConversion"/>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dimension ref="A1:F8"/>
  <sheetViews>
    <sheetView workbookViewId="0">
      <selection activeCell="L24" sqref="L24"/>
    </sheetView>
  </sheetViews>
  <sheetFormatPr defaultColWidth="9" defaultRowHeight="14.25"/>
  <cols>
    <col min="1" max="1" width="11.75" customWidth="1"/>
    <col min="2" max="6" width="13.25" customWidth="1"/>
  </cols>
  <sheetData>
    <row r="1" spans="1:6" ht="20.25" customHeight="1">
      <c r="A1" s="1" t="s">
        <v>580</v>
      </c>
    </row>
    <row r="2" spans="1:6" ht="20.25" customHeight="1">
      <c r="A2" s="191" t="s">
        <v>581</v>
      </c>
      <c r="B2" s="191"/>
      <c r="C2" s="191"/>
      <c r="D2" s="191"/>
      <c r="E2" s="191"/>
      <c r="F2" s="191"/>
    </row>
    <row r="3" spans="1:6" ht="20.25" customHeight="1">
      <c r="A3" s="2"/>
      <c r="B3" s="2"/>
      <c r="C3" s="3"/>
      <c r="D3" s="2"/>
      <c r="E3" s="2"/>
      <c r="F3" s="4" t="s">
        <v>506</v>
      </c>
    </row>
    <row r="4" spans="1:6" ht="21.75" customHeight="1">
      <c r="A4" s="5" t="s">
        <v>429</v>
      </c>
      <c r="B4" s="5" t="s">
        <v>582</v>
      </c>
      <c r="C4" s="5" t="s">
        <v>583</v>
      </c>
      <c r="D4" s="5" t="s">
        <v>584</v>
      </c>
      <c r="E4" s="5" t="s">
        <v>585</v>
      </c>
      <c r="F4" s="5" t="s">
        <v>586</v>
      </c>
    </row>
    <row r="5" spans="1:6" ht="21.75" customHeight="1">
      <c r="A5" s="5">
        <v>1</v>
      </c>
      <c r="B5" s="5" t="s">
        <v>587</v>
      </c>
      <c r="C5" s="5"/>
      <c r="D5" s="6"/>
      <c r="E5" s="6"/>
      <c r="F5" s="6"/>
    </row>
    <row r="6" spans="1:6" ht="21.75" customHeight="1">
      <c r="A6" s="5">
        <v>2</v>
      </c>
      <c r="B6" s="6"/>
      <c r="C6" s="5"/>
      <c r="D6" s="6"/>
      <c r="E6" s="6"/>
      <c r="F6" s="6"/>
    </row>
    <row r="7" spans="1:6" ht="21.75" customHeight="1">
      <c r="A7" s="5" t="s">
        <v>588</v>
      </c>
      <c r="B7" s="6"/>
      <c r="C7" s="5"/>
      <c r="D7" s="6"/>
      <c r="E7" s="6"/>
      <c r="F7" s="6"/>
    </row>
    <row r="8" spans="1:6" ht="21.75" customHeight="1">
      <c r="A8" s="2" t="s">
        <v>589</v>
      </c>
      <c r="B8" s="2"/>
      <c r="C8" s="3"/>
      <c r="D8" s="2"/>
      <c r="E8" s="2"/>
      <c r="F8" s="2"/>
    </row>
  </sheetData>
  <mergeCells count="1">
    <mergeCell ref="A2:F2"/>
  </mergeCells>
  <phoneticPr fontId="51"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4.xml><?xml version="1.0" encoding="utf-8"?>
<worksheet xmlns="http://schemas.openxmlformats.org/spreadsheetml/2006/main" xmlns:r="http://schemas.openxmlformats.org/officeDocument/2006/relationships">
  <dimension ref="A1:D18"/>
  <sheetViews>
    <sheetView zoomScaleSheetLayoutView="100" workbookViewId="0">
      <selection activeCell="L24" sqref="L24"/>
    </sheetView>
  </sheetViews>
  <sheetFormatPr defaultColWidth="9" defaultRowHeight="14.25"/>
  <cols>
    <col min="1" max="1" width="39.125" style="64" customWidth="1"/>
    <col min="2" max="2" width="31" customWidth="1"/>
    <col min="3" max="3" width="11.625" customWidth="1"/>
  </cols>
  <sheetData>
    <row r="1" spans="1:4" ht="20.25" customHeight="1">
      <c r="A1" s="65" t="s">
        <v>100</v>
      </c>
    </row>
    <row r="2" spans="1:4" ht="20.25" customHeight="1">
      <c r="A2" s="170" t="s">
        <v>4</v>
      </c>
      <c r="B2" s="170"/>
      <c r="C2" s="66"/>
      <c r="D2" s="66"/>
    </row>
    <row r="3" spans="1:4" ht="18.75">
      <c r="A3" s="67"/>
      <c r="B3" s="68" t="s">
        <v>34</v>
      </c>
    </row>
    <row r="4" spans="1:4" ht="21">
      <c r="A4" s="23" t="s">
        <v>101</v>
      </c>
      <c r="B4" s="128" t="s">
        <v>36</v>
      </c>
      <c r="C4" s="66"/>
      <c r="D4" s="66"/>
    </row>
    <row r="5" spans="1:4" ht="21">
      <c r="A5" s="69" t="s">
        <v>102</v>
      </c>
      <c r="B5" s="71">
        <v>35000</v>
      </c>
      <c r="C5" s="66"/>
      <c r="D5" s="66"/>
    </row>
    <row r="6" spans="1:4" ht="21">
      <c r="A6" s="69" t="s">
        <v>103</v>
      </c>
      <c r="B6" s="71"/>
      <c r="C6" s="66"/>
      <c r="D6" s="66"/>
    </row>
    <row r="7" spans="1:4" ht="21">
      <c r="A7" s="69" t="s">
        <v>104</v>
      </c>
      <c r="B7" s="71">
        <v>665000</v>
      </c>
      <c r="C7" s="66"/>
      <c r="D7" s="66"/>
    </row>
    <row r="8" spans="1:4" ht="21">
      <c r="A8" s="69" t="s">
        <v>105</v>
      </c>
      <c r="B8" s="71">
        <v>66631</v>
      </c>
      <c r="C8" s="66"/>
      <c r="D8" s="66"/>
    </row>
    <row r="9" spans="1:4" ht="21">
      <c r="A9" s="69" t="s">
        <v>106</v>
      </c>
      <c r="B9" s="71"/>
      <c r="C9" s="66"/>
      <c r="D9" s="66"/>
    </row>
    <row r="10" spans="1:4" ht="21">
      <c r="A10" s="72" t="s">
        <v>107</v>
      </c>
      <c r="B10" s="73">
        <f>B5+B6+B7+B8+B9</f>
        <v>766631</v>
      </c>
      <c r="C10" s="66"/>
      <c r="D10" s="66"/>
    </row>
    <row r="11" spans="1:4" ht="21.75" customHeight="1">
      <c r="A11" s="148"/>
    </row>
    <row r="12" spans="1:4" ht="21">
      <c r="C12" s="66"/>
      <c r="D12" s="66"/>
    </row>
    <row r="14" spans="1:4" ht="21">
      <c r="C14" s="66"/>
      <c r="D14" s="66"/>
    </row>
    <row r="16" spans="1:4" ht="21">
      <c r="C16" s="66"/>
      <c r="D16" s="66"/>
    </row>
    <row r="18" spans="3:4" ht="21">
      <c r="C18" s="66"/>
      <c r="D18" s="66"/>
    </row>
  </sheetData>
  <mergeCells count="1">
    <mergeCell ref="A2:B2"/>
  </mergeCells>
  <phoneticPr fontId="51"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Y17"/>
  <sheetViews>
    <sheetView zoomScaleSheetLayoutView="100" workbookViewId="0">
      <selection activeCell="L24" sqref="L24"/>
    </sheetView>
  </sheetViews>
  <sheetFormatPr defaultColWidth="9" defaultRowHeight="14.25"/>
  <cols>
    <col min="1" max="1" width="8.875" customWidth="1"/>
    <col min="2" max="2" width="52.75" customWidth="1"/>
    <col min="3" max="3" width="17.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5" ht="20.25" customHeight="1">
      <c r="A1" s="17" t="s">
        <v>108</v>
      </c>
    </row>
    <row r="2" spans="1:5" ht="20.25" customHeight="1">
      <c r="A2" s="171" t="s">
        <v>5</v>
      </c>
      <c r="B2" s="171"/>
      <c r="C2" s="171"/>
    </row>
    <row r="3" spans="1:5" ht="20.25" customHeight="1">
      <c r="C3" s="14" t="s">
        <v>34</v>
      </c>
    </row>
    <row r="4" spans="1:5" ht="21" customHeight="1">
      <c r="A4" s="32" t="s">
        <v>109</v>
      </c>
      <c r="B4" s="32" t="s">
        <v>58</v>
      </c>
      <c r="C4" s="32" t="s">
        <v>110</v>
      </c>
    </row>
    <row r="5" spans="1:5" ht="21" customHeight="1">
      <c r="A5" s="61">
        <v>212</v>
      </c>
      <c r="B5" s="59" t="s">
        <v>111</v>
      </c>
      <c r="C5" s="60">
        <f>SUM(C6:C8)</f>
        <v>693871</v>
      </c>
    </row>
    <row r="6" spans="1:5" ht="21" customHeight="1">
      <c r="A6" s="61">
        <v>21208</v>
      </c>
      <c r="B6" s="59" t="s">
        <v>112</v>
      </c>
      <c r="C6" s="60">
        <f>'3、政府性基金收入表'!B7-22691-3215-241-10000</f>
        <v>628853</v>
      </c>
      <c r="D6" s="145"/>
      <c r="E6" s="145"/>
    </row>
    <row r="7" spans="1:5" ht="21" customHeight="1">
      <c r="A7" s="61">
        <v>21210</v>
      </c>
      <c r="B7" s="59" t="s">
        <v>113</v>
      </c>
      <c r="C7" s="60">
        <v>35000</v>
      </c>
      <c r="D7" s="145"/>
    </row>
    <row r="8" spans="1:5" ht="21" customHeight="1">
      <c r="A8" s="61">
        <v>21213</v>
      </c>
      <c r="B8" s="59" t="s">
        <v>114</v>
      </c>
      <c r="C8" s="56">
        <f>'3、政府性基金收入表'!B8-36613</f>
        <v>30018</v>
      </c>
      <c r="D8" s="145"/>
      <c r="E8" s="145"/>
    </row>
    <row r="9" spans="1:5" ht="21" customHeight="1">
      <c r="A9" s="61">
        <v>231</v>
      </c>
      <c r="B9" s="59" t="s">
        <v>115</v>
      </c>
      <c r="C9" s="56">
        <f>C10</f>
        <v>3215</v>
      </c>
    </row>
    <row r="10" spans="1:5" ht="21" customHeight="1">
      <c r="A10" s="61">
        <v>23104</v>
      </c>
      <c r="B10" s="59" t="s">
        <v>116</v>
      </c>
      <c r="C10" s="56">
        <v>3215</v>
      </c>
    </row>
    <row r="11" spans="1:5" ht="21" customHeight="1">
      <c r="A11" s="61">
        <v>232</v>
      </c>
      <c r="B11" s="59" t="s">
        <v>117</v>
      </c>
      <c r="C11" s="56">
        <f>C12</f>
        <v>22691</v>
      </c>
    </row>
    <row r="12" spans="1:5" ht="21" customHeight="1">
      <c r="A12" s="61">
        <v>23204</v>
      </c>
      <c r="B12" s="59" t="s">
        <v>118</v>
      </c>
      <c r="C12" s="56">
        <v>22691</v>
      </c>
    </row>
    <row r="13" spans="1:5" ht="19.5" customHeight="1">
      <c r="A13" s="61">
        <v>233</v>
      </c>
      <c r="B13" s="61" t="s">
        <v>119</v>
      </c>
      <c r="C13" s="146">
        <f>C14</f>
        <v>241</v>
      </c>
    </row>
    <row r="14" spans="1:5" ht="19.5" customHeight="1">
      <c r="A14" s="61">
        <v>23304</v>
      </c>
      <c r="B14" s="61" t="s">
        <v>120</v>
      </c>
      <c r="C14" s="146">
        <v>241</v>
      </c>
    </row>
    <row r="15" spans="1:5" ht="19.5" customHeight="1">
      <c r="A15" s="61">
        <v>230</v>
      </c>
      <c r="B15" s="147" t="s">
        <v>121</v>
      </c>
      <c r="C15" s="56">
        <v>46613</v>
      </c>
    </row>
    <row r="16" spans="1:5" ht="19.5" customHeight="1">
      <c r="A16" s="61">
        <v>23008</v>
      </c>
      <c r="B16" s="61" t="s">
        <v>122</v>
      </c>
      <c r="C16" s="56">
        <v>46613</v>
      </c>
    </row>
    <row r="17" spans="1:5" ht="21" customHeight="1">
      <c r="A17" s="61"/>
      <c r="B17" s="62" t="s">
        <v>123</v>
      </c>
      <c r="C17" s="63">
        <f>C5+C9+C11+C13+C15</f>
        <v>766631</v>
      </c>
      <c r="E17" s="145"/>
    </row>
  </sheetData>
  <mergeCells count="1">
    <mergeCell ref="A2:C2"/>
  </mergeCells>
  <phoneticPr fontId="51"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D12"/>
  <sheetViews>
    <sheetView zoomScaleSheetLayoutView="100" workbookViewId="0">
      <selection activeCell="L24" sqref="L24"/>
    </sheetView>
  </sheetViews>
  <sheetFormatPr defaultColWidth="9" defaultRowHeight="14.25"/>
  <cols>
    <col min="1" max="1" width="39.625" customWidth="1"/>
    <col min="2" max="2" width="29" customWidth="1"/>
  </cols>
  <sheetData>
    <row r="1" spans="1:4" ht="20.25" customHeight="1">
      <c r="A1" s="17" t="s">
        <v>124</v>
      </c>
    </row>
    <row r="2" spans="1:4" ht="20.25" customHeight="1">
      <c r="A2" s="172" t="s">
        <v>6</v>
      </c>
      <c r="B2" s="172"/>
      <c r="C2" s="29"/>
      <c r="D2" s="29"/>
    </row>
    <row r="3" spans="1:4" ht="20.25" customHeight="1">
      <c r="A3" s="45"/>
      <c r="B3" s="46" t="s">
        <v>34</v>
      </c>
      <c r="C3" s="29"/>
      <c r="D3" s="29"/>
    </row>
    <row r="4" spans="1:4" ht="21" customHeight="1">
      <c r="A4" s="18" t="s">
        <v>125</v>
      </c>
      <c r="B4" s="33" t="s">
        <v>36</v>
      </c>
      <c r="C4" s="144"/>
      <c r="D4" s="34"/>
    </row>
    <row r="5" spans="1:4" ht="21" customHeight="1">
      <c r="A5" s="36" t="s">
        <v>126</v>
      </c>
      <c r="B5" s="37">
        <v>6000</v>
      </c>
      <c r="C5" s="29"/>
      <c r="D5" s="29"/>
    </row>
    <row r="6" spans="1:4" ht="21" customHeight="1">
      <c r="A6" s="33" t="s">
        <v>127</v>
      </c>
      <c r="B6" s="41">
        <v>6000</v>
      </c>
      <c r="C6" s="42"/>
      <c r="D6" s="42"/>
    </row>
    <row r="7" spans="1:4" ht="24" customHeight="1">
      <c r="A7" s="47" t="s">
        <v>128</v>
      </c>
      <c r="B7" s="48"/>
      <c r="C7" s="42"/>
      <c r="D7" s="42"/>
    </row>
    <row r="12" spans="1:4" ht="15.75">
      <c r="A12" s="43"/>
      <c r="B12" s="44"/>
      <c r="C12" s="42"/>
      <c r="D12" s="42"/>
    </row>
  </sheetData>
  <mergeCells count="1">
    <mergeCell ref="A2:B2"/>
  </mergeCells>
  <phoneticPr fontId="51"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7.xml><?xml version="1.0" encoding="utf-8"?>
<worksheet xmlns="http://schemas.openxmlformats.org/spreadsheetml/2006/main" xmlns:r="http://schemas.openxmlformats.org/officeDocument/2006/relationships">
  <dimension ref="A1:E13"/>
  <sheetViews>
    <sheetView zoomScaleSheetLayoutView="100" workbookViewId="0">
      <selection activeCell="L24" sqref="L24"/>
    </sheetView>
  </sheetViews>
  <sheetFormatPr defaultColWidth="9" defaultRowHeight="14.25"/>
  <cols>
    <col min="1" max="1" width="12.375" customWidth="1"/>
    <col min="2" max="2" width="29.625" customWidth="1"/>
    <col min="3" max="3" width="28.25" customWidth="1"/>
  </cols>
  <sheetData>
    <row r="1" spans="1:5" ht="20.25" customHeight="1">
      <c r="A1" s="17" t="s">
        <v>129</v>
      </c>
    </row>
    <row r="2" spans="1:5" ht="20.25" customHeight="1">
      <c r="A2" s="166" t="s">
        <v>7</v>
      </c>
      <c r="B2" s="166"/>
      <c r="C2" s="166"/>
      <c r="D2" s="29"/>
      <c r="E2" s="29"/>
    </row>
    <row r="3" spans="1:5" ht="20.25" customHeight="1">
      <c r="B3" s="45"/>
      <c r="C3" s="46" t="s">
        <v>34</v>
      </c>
      <c r="D3" s="29"/>
      <c r="E3" s="29"/>
    </row>
    <row r="4" spans="1:5" ht="20.100000000000001" customHeight="1">
      <c r="A4" s="32" t="s">
        <v>109</v>
      </c>
      <c r="B4" s="32" t="s">
        <v>58</v>
      </c>
      <c r="C4" s="33" t="s">
        <v>36</v>
      </c>
      <c r="D4" s="144"/>
      <c r="E4" s="34"/>
    </row>
    <row r="5" spans="1:5" ht="20.100000000000001" customHeight="1">
      <c r="A5" s="35">
        <v>223</v>
      </c>
      <c r="B5" s="36" t="s">
        <v>130</v>
      </c>
      <c r="C5" s="37">
        <v>4200</v>
      </c>
      <c r="D5" s="29"/>
      <c r="E5" s="29"/>
    </row>
    <row r="6" spans="1:5" ht="20.100000000000001" customHeight="1">
      <c r="A6" s="35">
        <v>22399</v>
      </c>
      <c r="B6" s="38" t="s">
        <v>131</v>
      </c>
      <c r="C6" s="37">
        <v>4200</v>
      </c>
      <c r="D6" s="39"/>
      <c r="E6" s="39"/>
    </row>
    <row r="7" spans="1:5" ht="20.100000000000001" customHeight="1">
      <c r="A7" s="40"/>
      <c r="B7" s="33" t="s">
        <v>132</v>
      </c>
      <c r="C7" s="41">
        <v>4200</v>
      </c>
      <c r="D7" s="42"/>
      <c r="E7" s="42"/>
    </row>
    <row r="8" spans="1:5" ht="31.5" customHeight="1">
      <c r="A8" s="173" t="s">
        <v>133</v>
      </c>
      <c r="B8" s="174"/>
      <c r="C8" s="174"/>
      <c r="D8" s="42"/>
      <c r="E8" s="42"/>
    </row>
    <row r="13" spans="1:5" ht="15.75">
      <c r="B13" s="43"/>
      <c r="C13" s="44"/>
      <c r="D13" s="42"/>
      <c r="E13" s="42"/>
    </row>
  </sheetData>
  <mergeCells count="2">
    <mergeCell ref="A2:C2"/>
    <mergeCell ref="A8:C8"/>
  </mergeCells>
  <phoneticPr fontId="51" type="noConversion"/>
  <printOptions horizontalCentered="1"/>
  <pageMargins left="0.97916666666666696" right="0.70763888888888904" top="0.74791666666666701" bottom="0.74791666666666701" header="0.31388888888888899" footer="0.31388888888888899"/>
  <pageSetup paperSize="9" orientation="portrait" r:id="rId1"/>
</worksheet>
</file>

<file path=xl/worksheets/sheet8.xml><?xml version="1.0" encoding="utf-8"?>
<worksheet xmlns="http://schemas.openxmlformats.org/spreadsheetml/2006/main" xmlns:r="http://schemas.openxmlformats.org/officeDocument/2006/relationships">
  <dimension ref="A1:B15"/>
  <sheetViews>
    <sheetView zoomScaleSheetLayoutView="100" workbookViewId="0">
      <selection activeCell="L24" sqref="L24"/>
    </sheetView>
  </sheetViews>
  <sheetFormatPr defaultColWidth="9" defaultRowHeight="14.25"/>
  <cols>
    <col min="1" max="1" width="37.25" customWidth="1"/>
    <col min="2" max="2" width="25.25" customWidth="1"/>
  </cols>
  <sheetData>
    <row r="1" spans="1:2" ht="20.25" customHeight="1">
      <c r="A1" s="17" t="s">
        <v>134</v>
      </c>
    </row>
    <row r="2" spans="1:2" ht="20.25" customHeight="1">
      <c r="A2" s="175" t="s">
        <v>8</v>
      </c>
      <c r="B2" s="175"/>
    </row>
    <row r="3" spans="1:2" ht="20.25" customHeight="1">
      <c r="A3" s="17"/>
      <c r="B3" s="14" t="s">
        <v>34</v>
      </c>
    </row>
    <row r="4" spans="1:2" s="8" customFormat="1" ht="24" customHeight="1">
      <c r="A4" s="18" t="s">
        <v>125</v>
      </c>
      <c r="B4" s="19" t="s">
        <v>36</v>
      </c>
    </row>
    <row r="5" spans="1:2" s="8" customFormat="1" ht="24" customHeight="1">
      <c r="A5" s="20" t="s">
        <v>135</v>
      </c>
      <c r="B5" s="5">
        <v>0</v>
      </c>
    </row>
    <row r="6" spans="1:2" s="8" customFormat="1" ht="24" customHeight="1">
      <c r="A6" s="6" t="s">
        <v>136</v>
      </c>
      <c r="B6" s="5">
        <v>0</v>
      </c>
    </row>
    <row r="7" spans="1:2" s="8" customFormat="1" ht="24" customHeight="1">
      <c r="A7" s="6" t="s">
        <v>137</v>
      </c>
      <c r="B7" s="5">
        <v>0</v>
      </c>
    </row>
    <row r="8" spans="1:2" s="8" customFormat="1" ht="24" customHeight="1">
      <c r="A8" s="6" t="s">
        <v>138</v>
      </c>
      <c r="B8" s="5">
        <v>0</v>
      </c>
    </row>
    <row r="9" spans="1:2" s="8" customFormat="1" ht="24" customHeight="1">
      <c r="A9" s="6" t="s">
        <v>139</v>
      </c>
      <c r="B9" s="5">
        <v>0</v>
      </c>
    </row>
    <row r="10" spans="1:2" s="8" customFormat="1" ht="24" customHeight="1">
      <c r="A10" s="6" t="s">
        <v>140</v>
      </c>
      <c r="B10" s="5">
        <v>0</v>
      </c>
    </row>
    <row r="11" spans="1:2" s="8" customFormat="1" ht="24" customHeight="1">
      <c r="A11" s="6" t="s">
        <v>141</v>
      </c>
      <c r="B11" s="5">
        <v>0</v>
      </c>
    </row>
    <row r="12" spans="1:2" s="8" customFormat="1" ht="24" customHeight="1">
      <c r="A12" s="6"/>
      <c r="B12" s="6"/>
    </row>
    <row r="13" spans="1:2">
      <c r="A13" s="12"/>
      <c r="B13" s="12"/>
    </row>
    <row r="14" spans="1:2">
      <c r="A14" s="12" t="s">
        <v>142</v>
      </c>
      <c r="B14" s="12"/>
    </row>
    <row r="15" spans="1:2">
      <c r="A15" s="47" t="s">
        <v>143</v>
      </c>
      <c r="B15" s="12"/>
    </row>
  </sheetData>
  <mergeCells count="1">
    <mergeCell ref="A2:B2"/>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9.xml><?xml version="1.0" encoding="utf-8"?>
<worksheet xmlns="http://schemas.openxmlformats.org/spreadsheetml/2006/main" xmlns:r="http://schemas.openxmlformats.org/officeDocument/2006/relationships">
  <dimension ref="A1:B15"/>
  <sheetViews>
    <sheetView zoomScaleSheetLayoutView="100" workbookViewId="0">
      <selection activeCell="L24" sqref="L24"/>
    </sheetView>
  </sheetViews>
  <sheetFormatPr defaultColWidth="9" defaultRowHeight="14.25"/>
  <cols>
    <col min="1" max="1" width="40.625" customWidth="1"/>
    <col min="2" max="2" width="25.125" customWidth="1"/>
  </cols>
  <sheetData>
    <row r="1" spans="1:2" ht="20.25" customHeight="1">
      <c r="A1" s="17" t="s">
        <v>144</v>
      </c>
    </row>
    <row r="2" spans="1:2" ht="20.25" customHeight="1">
      <c r="A2" s="175" t="s">
        <v>9</v>
      </c>
      <c r="B2" s="175"/>
    </row>
    <row r="3" spans="1:2" ht="20.25" customHeight="1">
      <c r="A3" s="17"/>
      <c r="B3" s="14" t="s">
        <v>34</v>
      </c>
    </row>
    <row r="4" spans="1:2" s="8" customFormat="1" ht="24" customHeight="1">
      <c r="A4" s="18" t="s">
        <v>125</v>
      </c>
      <c r="B4" s="19" t="s">
        <v>36</v>
      </c>
    </row>
    <row r="5" spans="1:2" ht="24" customHeight="1">
      <c r="A5" s="20" t="s">
        <v>135</v>
      </c>
      <c r="B5" s="142">
        <v>0</v>
      </c>
    </row>
    <row r="6" spans="1:2" ht="24" customHeight="1">
      <c r="A6" s="6" t="s">
        <v>145</v>
      </c>
      <c r="B6" s="142">
        <v>0</v>
      </c>
    </row>
    <row r="7" spans="1:2" ht="24" customHeight="1">
      <c r="A7" s="6" t="s">
        <v>146</v>
      </c>
      <c r="B7" s="142">
        <v>0</v>
      </c>
    </row>
    <row r="8" spans="1:2" ht="24" customHeight="1">
      <c r="A8" s="6" t="s">
        <v>147</v>
      </c>
      <c r="B8" s="142">
        <v>0</v>
      </c>
    </row>
    <row r="9" spans="1:2" ht="24" customHeight="1">
      <c r="A9" s="6" t="s">
        <v>148</v>
      </c>
      <c r="B9" s="142">
        <v>0</v>
      </c>
    </row>
    <row r="10" spans="1:2" ht="24" customHeight="1">
      <c r="A10" s="6" t="s">
        <v>149</v>
      </c>
      <c r="B10" s="142">
        <v>0</v>
      </c>
    </row>
    <row r="11" spans="1:2" ht="24" customHeight="1">
      <c r="A11" s="6" t="s">
        <v>150</v>
      </c>
      <c r="B11" s="142">
        <v>0</v>
      </c>
    </row>
    <row r="12" spans="1:2" ht="24" customHeight="1">
      <c r="A12" s="6"/>
      <c r="B12" s="143"/>
    </row>
    <row r="13" spans="1:2">
      <c r="A13" s="12"/>
    </row>
    <row r="14" spans="1:2">
      <c r="A14" s="12" t="s">
        <v>142</v>
      </c>
    </row>
    <row r="15" spans="1:2">
      <c r="A15" s="47" t="s">
        <v>143</v>
      </c>
    </row>
  </sheetData>
  <mergeCells count="1">
    <mergeCell ref="A2:B2"/>
  </mergeCells>
  <phoneticPr fontId="51" type="noConversion"/>
  <printOptions horizontalCentered="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11</vt:i4>
      </vt:variant>
    </vt:vector>
  </HeadingPairs>
  <TitlesOfParts>
    <vt:vector size="43" baseType="lpstr">
      <vt:lpstr>目录</vt:lpstr>
      <vt:lpstr>1、全区一般公共预算收入表</vt:lpstr>
      <vt:lpstr>2、全区一般公共预算收入支出表</vt:lpstr>
      <vt:lpstr>3、政府性基金收入表</vt:lpstr>
      <vt:lpstr>4、政府性基金支出表</vt:lpstr>
      <vt:lpstr>5、国有资本经营预算收入表</vt:lpstr>
      <vt:lpstr>6、国有资本经营预算支出表</vt:lpstr>
      <vt:lpstr>7、社会保障基金收入表</vt:lpstr>
      <vt:lpstr>8、社会保障基金支出表</vt:lpstr>
      <vt:lpstr>9、区本级一般公共预算收入表</vt:lpstr>
      <vt:lpstr>10、区本级一般公共预算支出表</vt:lpstr>
      <vt:lpstr>11、区本级一般公共预算支出表（功能科目分类）</vt:lpstr>
      <vt:lpstr>12、区本级一般公共预算基本支出表（经济分类）</vt:lpstr>
      <vt:lpstr>13、一般性转移支付</vt:lpstr>
      <vt:lpstr>14、专项转移支付</vt:lpstr>
      <vt:lpstr>15、专项资金清单</vt:lpstr>
      <vt:lpstr>16、区本级财政拨款“三公”经费预算表</vt:lpstr>
      <vt:lpstr>17、区本级政府性基金预算收入表</vt:lpstr>
      <vt:lpstr>18、区本级基金支出类级</vt:lpstr>
      <vt:lpstr>19、区本级政府性基金预算支出项级</vt:lpstr>
      <vt:lpstr>20、区级基金转移支付</vt:lpstr>
      <vt:lpstr>21、区本级国有资本经营预算收入</vt:lpstr>
      <vt:lpstr>22、区本级国有资本经营预算支出</vt:lpstr>
      <vt:lpstr>23区级国有资本转移支付</vt:lpstr>
      <vt:lpstr>24区级社会保险基金收入表</vt:lpstr>
      <vt:lpstr>25区级社会保险基金支出表</vt:lpstr>
      <vt:lpstr>26债务余额</vt:lpstr>
      <vt:lpstr>27一般余额</vt:lpstr>
      <vt:lpstr>28专项余额</vt:lpstr>
      <vt:lpstr>29还本付息</vt:lpstr>
      <vt:lpstr>30限额</vt:lpstr>
      <vt:lpstr>31新增</vt:lpstr>
      <vt:lpstr>'1、全区一般公共预算收入表'!Print_Area</vt:lpstr>
      <vt:lpstr>'11、区本级一般公共预算支出表（功能科目分类）'!Print_Area</vt:lpstr>
      <vt:lpstr>'16、区本级财政拨款“三公”经费预算表'!Print_Area</vt:lpstr>
      <vt:lpstr>'2、全区一般公共预算收入支出表'!Print_Area</vt:lpstr>
      <vt:lpstr>'21、区本级国有资本经营预算收入'!Print_Area</vt:lpstr>
      <vt:lpstr>'22、区本级国有资本经营预算支出'!Print_Area</vt:lpstr>
      <vt:lpstr>'23区级国有资本转移支付'!Print_Area</vt:lpstr>
      <vt:lpstr>'24区级社会保险基金收入表'!Print_Area</vt:lpstr>
      <vt:lpstr>'5、国有资本经营预算收入表'!Print_Area</vt:lpstr>
      <vt:lpstr>'6、国有资本经营预算支出表'!Print_Area</vt:lpstr>
      <vt:lpstr>'9、区本级一般公共预算收入表'!Print_Area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新北区财政</cp:lastModifiedBy>
  <cp:lastPrinted>2020-01-22T05:44:00Z</cp:lastPrinted>
  <dcterms:created xsi:type="dcterms:W3CDTF">1996-12-17T01:32:00Z</dcterms:created>
  <dcterms:modified xsi:type="dcterms:W3CDTF">2021-02-07T02:00:43Z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linkTarget="0">
    <vt:lpwstr>14</vt:lpwstr>
  </property>
</Properties>
</file>