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80" windowHeight="9840" tabRatio="968" firstSheet="25" activeTab="33"/>
  </bookViews>
  <sheets>
    <sheet name="目录" sheetId="31" r:id="rId1"/>
    <sheet name="1、全镇一般公共预算收入表" sheetId="1" r:id="rId2"/>
    <sheet name="2、全镇一般公共预算收入支出表" sheetId="27" r:id="rId3"/>
    <sheet name="3、政府性基金收入表" sheetId="11" r:id="rId4"/>
    <sheet name="4、政府性基金支出表" sheetId="12" r:id="rId5"/>
    <sheet name="5、国有资本经营预算收入表" sheetId="16" r:id="rId6"/>
    <sheet name="6、国有资本经营预算支出表" sheetId="17" r:id="rId7"/>
    <sheet name="7、社会保障基金收入表" sheetId="36" r:id="rId8"/>
    <sheet name="8、社会保障基金支出表" sheetId="35" r:id="rId9"/>
    <sheet name="9、罗溪镇一般公共预算收入表" sheetId="26" r:id="rId10"/>
    <sheet name="10、罗溪镇一般公共预算支出表" sheetId="14" r:id="rId11"/>
    <sheet name="11、罗溪镇一般公共预算支出表（功能科目分类）" sheetId="19" r:id="rId12"/>
    <sheet name="12、罗溪镇一般公共预算基本支出表（经济分类）" sheetId="20" r:id="rId13"/>
    <sheet name="13、一般性转移支付" sheetId="13" r:id="rId14"/>
    <sheet name="14、专项转移支付" sheetId="41" r:id="rId15"/>
    <sheet name="15、专项资金清单" sheetId="21" r:id="rId16"/>
    <sheet name="16、罗溪镇财政拨款“三公”经费预算表" sheetId="23" r:id="rId17"/>
    <sheet name="17、罗溪镇政府性基金预算收入表" sheetId="24" r:id="rId18"/>
    <sheet name="18、罗溪镇基金支出类级" sheetId="42" r:id="rId19"/>
    <sheet name="19、罗溪镇政府性基金预算支出项级" sheetId="25" r:id="rId20"/>
    <sheet name="20、罗溪镇政府性基金预算支出（经济分类）" sheetId="48" r:id="rId21"/>
    <sheet name="21、罗溪镇基金转移支付" sheetId="28" r:id="rId22"/>
    <sheet name="22、罗溪镇国有资本经营预算收入" sheetId="29" r:id="rId23"/>
    <sheet name="23、罗溪镇国有资本经营预算支出" sheetId="30" r:id="rId24"/>
    <sheet name="24、罗溪镇国有资本经营预算支出 (经济分类)" sheetId="49" r:id="rId25"/>
    <sheet name="25罗溪镇国有资本转移支付" sheetId="43" r:id="rId26"/>
    <sheet name="26罗溪镇社会保险基金收入表" sheetId="37" r:id="rId27"/>
    <sheet name="27罗溪镇社会保险基金支出表" sheetId="38" r:id="rId28"/>
    <sheet name="28债务余额 (2)" sheetId="50" r:id="rId29"/>
    <sheet name="29一般余额 (2)" sheetId="51" r:id="rId30"/>
    <sheet name="30专项余额 (2)" sheetId="52" r:id="rId31"/>
    <sheet name="31还本付息 (2)" sheetId="53" r:id="rId32"/>
    <sheet name="32限额 (2)" sheetId="54" r:id="rId33"/>
    <sheet name="33新增 (2)" sheetId="55" r:id="rId34"/>
  </sheets>
  <definedNames>
    <definedName name="_xlnm._FilterDatabase" localSheetId="11" hidden="1">'11、罗溪镇一般公共预算支出表（功能科目分类）'!$A$4:$D$129</definedName>
    <definedName name="_xlnm.Print_Area" localSheetId="1">'1、全镇一般公共预算收入表'!$A$1:$B$37</definedName>
    <definedName name="_xlnm.Print_Area" localSheetId="10">'10、罗溪镇一般公共预算支出表'!$A$1:$C$25</definedName>
    <definedName name="_xlnm.Print_Area" localSheetId="11">'11、罗溪镇一般公共预算支出表（功能科目分类）'!$A$1:$D$129</definedName>
    <definedName name="_xlnm.Print_Area" localSheetId="12">'12、罗溪镇一般公共预算基本支出表（经济分类）'!$A$1:$C$25</definedName>
    <definedName name="_xlnm.Print_Area" localSheetId="16">'16、罗溪镇财政拨款“三公”经费预算表'!$A$1:$B$18</definedName>
    <definedName name="_xlnm.Print_Area" localSheetId="18">'18、罗溪镇基金支出类级'!$A$1:$C$15</definedName>
    <definedName name="_xlnm.Print_Area" localSheetId="19">'19、罗溪镇政府性基金预算支出项级'!$A$1:$C$30</definedName>
    <definedName name="_xlnm.Print_Area" localSheetId="2">'2、全镇一般公共预算收入支出表'!$A$1:$C$23</definedName>
    <definedName name="_xlnm.Print_Area" localSheetId="20">'20、罗溪镇政府性基金预算支出（经济分类）'!$A$1:$C$20</definedName>
    <definedName name="_xlnm.Print_Area" localSheetId="21">'21、罗溪镇基金转移支付'!$A$1:$B$8</definedName>
    <definedName name="_xlnm.Print_Area" localSheetId="22">'22、罗溪镇国有资本经营预算收入'!$A$1:$B$8</definedName>
    <definedName name="_xlnm.Print_Area" localSheetId="23">'23、罗溪镇国有资本经营预算支出'!$A$1:$C$14</definedName>
    <definedName name="_xlnm.Print_Area" localSheetId="24">'24、罗溪镇国有资本经营预算支出 (经济分类)'!$A$1:$C$12</definedName>
    <definedName name="_xlnm.Print_Area" localSheetId="25">'25罗溪镇国有资本转移支付'!$A$1:$B$17</definedName>
    <definedName name="_xlnm.Print_Area" localSheetId="26">'26罗溪镇社会保险基金收入表'!$A$1:$B$13</definedName>
    <definedName name="_xlnm.Print_Area" localSheetId="3">'3、政府性基金收入表'!$A$1:$B$13</definedName>
    <definedName name="_xlnm.Print_Area" localSheetId="31">'31还本付息 (2)'!$A$1:$D$26</definedName>
    <definedName name="_xlnm.Print_Area" localSheetId="4">'4、政府性基金支出表'!$A$1:$C$20</definedName>
    <definedName name="_xlnm.Print_Area" localSheetId="5">'5、国有资本经营预算收入表'!$A$1:$B$9</definedName>
    <definedName name="_xlnm.Print_Area" localSheetId="6">'6、国有资本经营预算支出表'!$A$1:$C$13</definedName>
    <definedName name="_xlnm.Print_Area" localSheetId="9">'9、罗溪镇一般公共预算收入表'!$A$1:$B$36</definedName>
  </definedNames>
  <calcPr calcId="124519"/>
</workbook>
</file>

<file path=xl/calcChain.xml><?xml version="1.0" encoding="utf-8"?>
<calcChain xmlns="http://schemas.openxmlformats.org/spreadsheetml/2006/main">
  <c r="C21" i="20"/>
  <c r="D115" i="19"/>
  <c r="D50"/>
  <c r="D49" s="1"/>
  <c r="B8"/>
  <c r="D121"/>
  <c r="B122"/>
  <c r="B118"/>
  <c r="B116"/>
  <c r="B114"/>
  <c r="B113"/>
  <c r="D84"/>
  <c r="D82"/>
  <c r="D77"/>
  <c r="D71"/>
  <c r="D69"/>
  <c r="D62"/>
  <c r="B63"/>
  <c r="B51"/>
  <c r="D34"/>
  <c r="D28" s="1"/>
  <c r="D41"/>
  <c r="B43"/>
  <c r="B40"/>
  <c r="B39"/>
  <c r="B38"/>
  <c r="B11" i="24"/>
  <c r="B5" i="23"/>
  <c r="C19" i="20"/>
  <c r="C10"/>
  <c r="C5"/>
  <c r="C23" s="1"/>
  <c r="B128" i="19"/>
  <c r="D127"/>
  <c r="D126" s="1"/>
  <c r="B127"/>
  <c r="B126"/>
  <c r="B125"/>
  <c r="D124"/>
  <c r="D123" s="1"/>
  <c r="B124"/>
  <c r="B123"/>
  <c r="B121"/>
  <c r="D120"/>
  <c r="B120"/>
  <c r="B119"/>
  <c r="D117"/>
  <c r="B117"/>
  <c r="B115"/>
  <c r="B112"/>
  <c r="B111"/>
  <c r="D110"/>
  <c r="D109" s="1"/>
  <c r="B110"/>
  <c r="B109"/>
  <c r="B108"/>
  <c r="D107"/>
  <c r="B107"/>
  <c r="B106"/>
  <c r="D105"/>
  <c r="B105"/>
  <c r="B104"/>
  <c r="D103"/>
  <c r="B103"/>
  <c r="B102"/>
  <c r="D101"/>
  <c r="B101"/>
  <c r="B100"/>
  <c r="B99"/>
  <c r="D98"/>
  <c r="D95" s="1"/>
  <c r="B98"/>
  <c r="B97"/>
  <c r="D96"/>
  <c r="B96"/>
  <c r="B95"/>
  <c r="B94"/>
  <c r="D93"/>
  <c r="B93"/>
  <c r="B92"/>
  <c r="D91"/>
  <c r="D90" s="1"/>
  <c r="B91"/>
  <c r="B90"/>
  <c r="B89"/>
  <c r="D88"/>
  <c r="B88"/>
  <c r="B87"/>
  <c r="D86"/>
  <c r="B86"/>
  <c r="B81"/>
  <c r="D80"/>
  <c r="B80"/>
  <c r="D75"/>
  <c r="B75"/>
  <c r="B74"/>
  <c r="B73"/>
  <c r="B71"/>
  <c r="B68"/>
  <c r="B62"/>
  <c r="B61"/>
  <c r="B59"/>
  <c r="B58"/>
  <c r="D55"/>
  <c r="B55"/>
  <c r="B54"/>
  <c r="D53"/>
  <c r="D52" s="1"/>
  <c r="B53"/>
  <c r="B52"/>
  <c r="B50"/>
  <c r="B49"/>
  <c r="B48"/>
  <c r="B47"/>
  <c r="B46"/>
  <c r="D45"/>
  <c r="D44" s="1"/>
  <c r="B45"/>
  <c r="B44"/>
  <c r="B42"/>
  <c r="B41"/>
  <c r="B37"/>
  <c r="B36"/>
  <c r="B35"/>
  <c r="B34"/>
  <c r="B33"/>
  <c r="B32"/>
  <c r="B31"/>
  <c r="B30"/>
  <c r="B29"/>
  <c r="B28"/>
  <c r="B27"/>
  <c r="D26"/>
  <c r="D25"/>
  <c r="B26"/>
  <c r="B25"/>
  <c r="B24"/>
  <c r="D23"/>
  <c r="B23"/>
  <c r="B22"/>
  <c r="D21"/>
  <c r="B21"/>
  <c r="B20"/>
  <c r="B19"/>
  <c r="D18"/>
  <c r="B18"/>
  <c r="B17"/>
  <c r="B16"/>
  <c r="D15"/>
  <c r="B15"/>
  <c r="B14"/>
  <c r="D13"/>
  <c r="D6" s="1"/>
  <c r="D5" s="1"/>
  <c r="D129" s="1"/>
  <c r="B13"/>
  <c r="B12"/>
  <c r="B11"/>
  <c r="B10"/>
  <c r="D9"/>
  <c r="B9"/>
  <c r="D7"/>
  <c r="B7"/>
  <c r="B6"/>
  <c r="C18" i="14"/>
  <c r="C24" s="1"/>
  <c r="B31" i="26"/>
  <c r="B30" s="1"/>
  <c r="B35" s="1"/>
  <c r="B10" i="11"/>
  <c r="C18" i="27"/>
  <c r="C23"/>
  <c r="B31" i="1"/>
  <c r="B30"/>
  <c r="B28" s="1"/>
  <c r="B36" s="1"/>
  <c r="D100" i="19"/>
  <c r="B36" i="26"/>
</calcChain>
</file>

<file path=xl/sharedStrings.xml><?xml version="1.0" encoding="utf-8"?>
<sst xmlns="http://schemas.openxmlformats.org/spreadsheetml/2006/main" count="729" uniqueCount="455">
  <si>
    <t>表一：</t>
  </si>
  <si>
    <t>单位：万元</t>
  </si>
  <si>
    <t>项   目</t>
  </si>
  <si>
    <t>金额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</si>
  <si>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</si>
  <si>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</si>
  <si>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</si>
  <si>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</si>
  <si>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</si>
  <si>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</si>
  <si>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</si>
  <si>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</si>
  <si>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</si>
  <si>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</si>
  <si>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</si>
  <si>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</si>
  <si>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</si>
  <si>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</si>
  <si>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>二、非税收入</t>
  </si>
  <si>
    <t xml:space="preserve">   专项收入</t>
  </si>
  <si>
    <t xml:space="preserve">   行政性收费收入</t>
  </si>
  <si>
    <t xml:space="preserve">   罚没收入</t>
  </si>
  <si>
    <t xml:space="preserve">   国有资源（资产）有偿使用收入</t>
  </si>
  <si>
    <t>一般公共预算收入合计</t>
  </si>
  <si>
    <t>地方政府一般债务转贷收入</t>
  </si>
  <si>
    <t>转移性收入</t>
  </si>
  <si>
    <t xml:space="preserve">  返还性收入</t>
  </si>
  <si>
    <t xml:space="preserve">  一般性转移支付收入</t>
  </si>
  <si>
    <t>调入资金</t>
  </si>
  <si>
    <t xml:space="preserve">    从政府性基金预算调入</t>
  </si>
  <si>
    <t xml:space="preserve">    从国有资本经营预算调入</t>
  </si>
  <si>
    <t xml:space="preserve">    从其他资金调入</t>
  </si>
  <si>
    <t>上年结转收入</t>
  </si>
  <si>
    <t>收入总计</t>
  </si>
  <si>
    <t>一般财力（不含调入）</t>
  </si>
  <si>
    <t>表二：</t>
  </si>
  <si>
    <t>科目代码</t>
  </si>
  <si>
    <t>科目名称</t>
  </si>
  <si>
    <t>城乡社区支出</t>
  </si>
  <si>
    <t>债务付息支出</t>
  </si>
  <si>
    <t>债务发行费用支出</t>
  </si>
  <si>
    <t>一般公共预算支出合计</t>
  </si>
  <si>
    <t xml:space="preserve">  地方政府一般债务转贷支出</t>
  </si>
  <si>
    <t xml:space="preserve">  地方政府一般债务还本支出</t>
  </si>
  <si>
    <t xml:space="preserve">  上解上级支出</t>
  </si>
  <si>
    <t>结转下年支出</t>
  </si>
  <si>
    <t>支出总计</t>
  </si>
  <si>
    <t>表三：</t>
  </si>
  <si>
    <t>项       目</t>
  </si>
  <si>
    <t>国有土地使用权出让收入</t>
  </si>
  <si>
    <t>国有土地收益基金收入</t>
  </si>
  <si>
    <t>城市基础设施配套费收入</t>
  </si>
  <si>
    <t>政府性基金预算收入合计</t>
  </si>
  <si>
    <t>地方政府专项债务转贷收入</t>
  </si>
  <si>
    <t>表四：</t>
  </si>
  <si>
    <t>科目编码</t>
  </si>
  <si>
    <t>金  额</t>
  </si>
  <si>
    <t xml:space="preserve">    国有土地使用权出让收入安排的支出</t>
  </si>
  <si>
    <t xml:space="preserve">    国有土地收益基金安排的支出</t>
  </si>
  <si>
    <t xml:space="preserve">    地方政府专项债务付息支出</t>
  </si>
  <si>
    <t xml:space="preserve">    地方政府专项债务发行费用支出</t>
  </si>
  <si>
    <t>政府性基金预算支出合计</t>
  </si>
  <si>
    <t>上解上级支出</t>
  </si>
  <si>
    <t>调出资金</t>
  </si>
  <si>
    <t>地方政府专项债务还本支出</t>
  </si>
  <si>
    <t>地方政府专项债务转贷支出</t>
  </si>
  <si>
    <t>表五：</t>
  </si>
  <si>
    <t>项     目</t>
  </si>
  <si>
    <t>利润收入</t>
  </si>
  <si>
    <t>国有资本经营预算收入合计</t>
  </si>
  <si>
    <t>表六：</t>
  </si>
  <si>
    <t>国有资本经营预算支出</t>
  </si>
  <si>
    <t>国有企业政策性补贴</t>
  </si>
  <si>
    <t xml:space="preserve">    国有企业政策性补贴</t>
  </si>
  <si>
    <t>国有资本经营预算支出合计</t>
  </si>
  <si>
    <t>表七：</t>
  </si>
  <si>
    <t>社会保障基金收入合计</t>
  </si>
  <si>
    <t>企业职工基本养老保险基金收入</t>
  </si>
  <si>
    <t>城镇职工基本医疗保险基金收入</t>
  </si>
  <si>
    <t>机关事业基本养老保险基金收入</t>
  </si>
  <si>
    <t>工伤保险基金收入</t>
  </si>
  <si>
    <t>失业保险基金收入</t>
  </si>
  <si>
    <t>生育保险基金收入</t>
  </si>
  <si>
    <t>注：1.本级政府无相关收支项目，此表为空表。</t>
  </si>
  <si>
    <t xml:space="preserve">    2.全辖预算与本级预算一致。</t>
  </si>
  <si>
    <t>表八：</t>
  </si>
  <si>
    <t>企业职工基本养老保险基金支出</t>
  </si>
  <si>
    <t>城镇职工基本医疗保险基金支出</t>
  </si>
  <si>
    <t>机关事业基本养老保险基金支出</t>
  </si>
  <si>
    <t>工伤保险基金支出</t>
  </si>
  <si>
    <t>失业保险基金支出</t>
  </si>
  <si>
    <t>生育保险基金支出</t>
  </si>
  <si>
    <t>表九：</t>
  </si>
  <si>
    <t>区本级一般财力（不含调入）</t>
  </si>
  <si>
    <t>表十：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</si>
  <si>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</si>
  <si>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</si>
  <si>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</si>
  <si>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</si>
  <si>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</si>
  <si>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</si>
  <si>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</si>
  <si>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</si>
  <si>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</si>
  <si>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</si>
  <si>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住房保障支出</t>
  </si>
  <si>
    <t xml:space="preserve">  灾害防治及应急管理支出</t>
  </si>
  <si>
    <t xml:space="preserve">  债务付息支出</t>
  </si>
  <si>
    <t xml:space="preserve">  债务发行费用支出</t>
  </si>
  <si>
    <t>补助下级支出</t>
  </si>
  <si>
    <t>表十一：</t>
  </si>
  <si>
    <t xml:space="preserve">    人大事务</t>
  </si>
  <si>
    <t xml:space="preserve">      行政运行</t>
  </si>
  <si>
    <t xml:space="preserve">      一般行政管理事务</t>
  </si>
  <si>
    <t xml:space="preserve">    政府办公厅(室)及相关机构事务</t>
  </si>
  <si>
    <t xml:space="preserve">      事业运行</t>
  </si>
  <si>
    <t xml:space="preserve">      其他政府办公厅(室)及相关机构事务支出</t>
  </si>
  <si>
    <t xml:space="preserve">    统计信息事务</t>
  </si>
  <si>
    <t xml:space="preserve">      其他统计信息事务支出</t>
  </si>
  <si>
    <t xml:space="preserve">    财政事务</t>
  </si>
  <si>
    <t xml:space="preserve">      其他财政事务支出</t>
  </si>
  <si>
    <t xml:space="preserve">    群众团体事务</t>
  </si>
  <si>
    <t xml:space="preserve">      其他群众团体事务支出</t>
  </si>
  <si>
    <t xml:space="preserve">    党委办公厅（室）及相关机构事务</t>
  </si>
  <si>
    <t xml:space="preserve">    宣传事务</t>
  </si>
  <si>
    <t xml:space="preserve">      其他宣传事务支出</t>
  </si>
  <si>
    <t xml:space="preserve">    国防动员</t>
  </si>
  <si>
    <t xml:space="preserve">      兵役征集</t>
  </si>
  <si>
    <t xml:space="preserve">      案件审判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</si>
  <si>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</si>
  <si>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</si>
  <si>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</si>
  <si>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</si>
  <si>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法律援助</t>
  </si>
  <si>
    <t xml:space="preserve">      社区矫正</t>
  </si>
  <si>
    <t xml:space="preserve">    其他公共安全支出</t>
  </si>
  <si>
    <t xml:space="preserve">      其他公共安全支出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</si>
  <si>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</si>
  <si>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</si>
  <si>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</si>
  <si>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</si>
  <si>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文化和旅游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</si>
  <si>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</si>
  <si>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</si>
  <si>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</si>
  <si>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</si>
  <si>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</si>
  <si>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</si>
  <si>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</si>
  <si>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抚恤</t>
  </si>
  <si>
    <t xml:space="preserve">      其他优抚支出</t>
  </si>
  <si>
    <t xml:space="preserve">    社会福利</t>
  </si>
  <si>
    <t xml:space="preserve">      社会福利事业单位</t>
  </si>
  <si>
    <t xml:space="preserve">      其他社会福利支出</t>
  </si>
  <si>
    <t xml:space="preserve">    残疾人事业</t>
  </si>
  <si>
    <t xml:space="preserve">    临时救助</t>
  </si>
  <si>
    <t xml:space="preserve">      临时救助支出</t>
  </si>
  <si>
    <t xml:space="preserve">    财政对基本养老保险基金的补助</t>
  </si>
  <si>
    <t xml:space="preserve">      财政对城乡居民基本养老保险基金的补助</t>
  </si>
  <si>
    <t xml:space="preserve">    其他社会保障和就业支出</t>
  </si>
  <si>
    <t xml:space="preserve">      其他社会保障和就业支出</t>
  </si>
  <si>
    <t xml:space="preserve">    基层医疗卫生机构</t>
  </si>
  <si>
    <t xml:space="preserve">      乡镇卫生院</t>
  </si>
  <si>
    <t xml:space="preserve">    行政事业单位医疗</t>
  </si>
  <si>
    <t xml:space="preserve">      行政单位医疗</t>
  </si>
  <si>
    <t xml:space="preserve">    环境保护管理事务</t>
  </si>
  <si>
    <t xml:space="preserve">    城乡社区管理事务</t>
  </si>
  <si>
    <t xml:space="preserve">      城管执法</t>
  </si>
  <si>
    <t xml:space="preserve">    城乡社区公共设施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</si>
  <si>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</si>
  <si>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</si>
  <si>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</si>
  <si>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</si>
  <si>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</si>
  <si>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农业农村</t>
  </si>
  <si>
    <t xml:space="preserve">      其他农业农村支出</t>
  </si>
  <si>
    <t xml:space="preserve">    水利</t>
  </si>
  <si>
    <t xml:space="preserve">    农村综合改革</t>
  </si>
  <si>
    <t xml:space="preserve">      其他农村综合改革支出</t>
  </si>
  <si>
    <t xml:space="preserve">    住房改革支出</t>
  </si>
  <si>
    <t xml:space="preserve">      住房公积金</t>
  </si>
  <si>
    <t xml:space="preserve">    应急管理事务</t>
  </si>
  <si>
    <t xml:space="preserve">      安全监管</t>
  </si>
  <si>
    <t>表十二</t>
  </si>
  <si>
    <t/>
  </si>
  <si>
    <t>单位:万元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</si>
  <si>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</si>
  <si>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</si>
  <si>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</si>
  <si>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</si>
  <si>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</si>
  <si>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</si>
  <si>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</si>
  <si>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</si>
  <si>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</si>
  <si>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公务接待费</t>
  </si>
  <si>
    <t>公务用车运行维护费</t>
  </si>
  <si>
    <t>其他商品和服务支出</t>
  </si>
  <si>
    <t>对事业单位经常性补助</t>
  </si>
  <si>
    <t>工资福利支出</t>
  </si>
  <si>
    <t>对个人和家庭的补助</t>
  </si>
  <si>
    <t>合    计</t>
  </si>
  <si>
    <t>表十三：</t>
  </si>
  <si>
    <t>镇、街道</t>
  </si>
  <si>
    <t>2023年税收返还预算金额</t>
  </si>
  <si>
    <t>2023年一般性转移支付预算金额</t>
  </si>
  <si>
    <t>表十四：</t>
  </si>
  <si>
    <t>项目</t>
  </si>
  <si>
    <t>无</t>
  </si>
  <si>
    <t>表十五：</t>
  </si>
  <si>
    <t>序号</t>
  </si>
  <si>
    <t>专项名称</t>
  </si>
  <si>
    <t>实施部门</t>
  </si>
  <si>
    <t>表十六：</t>
  </si>
  <si>
    <t>金额：万元</t>
  </si>
  <si>
    <t>2023年预算</t>
  </si>
  <si>
    <t>三公经费合计</t>
  </si>
  <si>
    <t>因公出国（境）费用</t>
  </si>
  <si>
    <t>公务用车费</t>
  </si>
  <si>
    <t>其中：（1）公务用车运行维护费</t>
  </si>
  <si>
    <t xml:space="preserve">   （2）公务用车购置</t>
  </si>
  <si>
    <t>表十七：</t>
  </si>
  <si>
    <t>表十八</t>
  </si>
  <si>
    <t xml:space="preserve">  债务发行费支出</t>
  </si>
  <si>
    <t>支出合计</t>
  </si>
  <si>
    <t>表十九</t>
  </si>
  <si>
    <t xml:space="preserve">      征地和拆迁补偿支出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</si>
  <si>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</si>
  <si>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</si>
  <si>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</si>
  <si>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地方政府专项债务付息支出</t>
  </si>
  <si>
    <t xml:space="preserve">       国有土地使用权出让金债务付息支出</t>
  </si>
  <si>
    <t xml:space="preserve">      国有土地使用权出让金债务发行费用支出</t>
  </si>
  <si>
    <t xml:space="preserve">  债务还本支出</t>
  </si>
  <si>
    <t xml:space="preserve">     地方政府专项债务还本支出</t>
  </si>
  <si>
    <t xml:space="preserve">       国有土地使用权出让金债务还本支出</t>
  </si>
  <si>
    <t xml:space="preserve">  转移性支出</t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</si>
  <si>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调出资金</t>
    </r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</si>
  <si>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color indexed="8"/>
        <rFont val="宋体"/>
        <family val="3"/>
        <charset val="134"/>
      </rPr>
      <t>政府性基金预算调出资金</t>
    </r>
  </si>
  <si>
    <t>表二十</t>
  </si>
  <si>
    <t>机关资本性支出（一）</t>
  </si>
  <si>
    <t>土地征迁补偿和安置支出</t>
  </si>
  <si>
    <t>其他资本性支出</t>
  </si>
  <si>
    <t>债务利息及费用支出</t>
  </si>
  <si>
    <t>国内债务付息</t>
  </si>
  <si>
    <t xml:space="preserve">                           </t>
  </si>
  <si>
    <t>国内债务发行费用</t>
  </si>
  <si>
    <t>债务还本支出</t>
  </si>
  <si>
    <t>国内债务还本</t>
  </si>
  <si>
    <t>转移性支出</t>
  </si>
  <si>
    <t xml:space="preserve">                                                                                                                                     </t>
  </si>
  <si>
    <t>表二十一</t>
  </si>
  <si>
    <t>表二十二</t>
  </si>
  <si>
    <t>表二十三</t>
  </si>
  <si>
    <t xml:space="preserve">    国有资本经营预算调出资金</t>
  </si>
  <si>
    <t>表二十四</t>
  </si>
  <si>
    <t>对企业补助</t>
  </si>
  <si>
    <t xml:space="preserve">    费用补贴</t>
  </si>
  <si>
    <t xml:space="preserve">    调出资金</t>
  </si>
  <si>
    <t>表二十五</t>
  </si>
  <si>
    <t>表二十六</t>
  </si>
  <si>
    <t>注：本级政府无相关收支项目，此表为空表。</t>
  </si>
  <si>
    <t>表二十七</t>
  </si>
  <si>
    <t>表二十八</t>
  </si>
  <si>
    <t>单位：亿元</t>
  </si>
  <si>
    <t>地      区</t>
  </si>
  <si>
    <t>2022年债务限额</t>
  </si>
  <si>
    <r>
      <rPr>
        <sz val="11"/>
        <rFont val="宋体"/>
        <family val="3"/>
        <charset val="134"/>
      </rPr>
      <t>202</t>
    </r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年债务余额预计执行数</t>
    </r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</si>
  <si>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</si>
  <si>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</si>
  <si>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</si>
  <si>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</si>
  <si>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</si>
  <si>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</si>
  <si>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</si>
  <si>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</si>
  <si>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</si>
  <si>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表二十九</t>
  </si>
  <si>
    <t>项         目</t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</si>
  <si>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</si>
  <si>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</si>
  <si>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</si>
  <si>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</si>
  <si>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</si>
  <si>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  其中：中央转贷地方的国际金融组织和外国政府贷款</t>
  </si>
  <si>
    <t xml:space="preserve">  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</si>
  <si>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</si>
  <si>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</si>
  <si>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</si>
  <si>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表三十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</si>
  <si>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</si>
  <si>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</si>
  <si>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</si>
  <si>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</si>
  <si>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</si>
  <si>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</si>
  <si>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七、2023年地方政府专项债务限额</t>
  </si>
  <si>
    <t>表三十一</t>
  </si>
  <si>
    <t>本地区</t>
  </si>
  <si>
    <t>本级</t>
  </si>
  <si>
    <t>一、2022年发行预计执行数</t>
  </si>
  <si>
    <t>A=B+D</t>
  </si>
  <si>
    <t xml:space="preserve">  （一）一般债券</t>
  </si>
  <si>
    <t xml:space="preserve">       其中：再融资债券</t>
  </si>
  <si>
    <t xml:space="preserve">  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</si>
  <si>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</si>
  <si>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</si>
  <si>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</si>
  <si>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</si>
  <si>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</si>
  <si>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</si>
  <si>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</si>
  <si>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</si>
  <si>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</si>
  <si>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</si>
  <si>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</si>
  <si>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</si>
  <si>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    其中：再融资</t>
  </si>
  <si>
    <t xml:space="preserve">            财政预算安排</t>
  </si>
  <si>
    <t>N</t>
  </si>
  <si>
    <t>O</t>
  </si>
  <si>
    <t>P</t>
  </si>
  <si>
    <t>五、2023年付息支出预算数</t>
  </si>
  <si>
    <t>Q=R+S</t>
  </si>
  <si>
    <t>R</t>
  </si>
  <si>
    <t>S</t>
  </si>
  <si>
    <t>表三十二</t>
  </si>
  <si>
    <t>下级</t>
  </si>
  <si>
    <r>
      <rPr>
        <sz val="11"/>
        <rFont val="宋体"/>
        <family val="3"/>
        <charset val="134"/>
      </rPr>
      <t>一、202</t>
    </r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年地方政府债务限额</t>
    </r>
  </si>
  <si>
    <t xml:space="preserve">    其中：一般债务限额</t>
  </si>
  <si>
    <t xml:space="preserve">          专项债务限额</t>
  </si>
  <si>
    <r>
      <rPr>
        <sz val="11"/>
        <rFont val="宋体"/>
        <family val="3"/>
        <charset val="134"/>
      </rPr>
      <t>二、提前下达的202</t>
    </r>
    <r>
      <rPr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年新增地方政府债务限额</t>
    </r>
  </si>
  <si>
    <t>表三十三</t>
  </si>
  <si>
    <t>项目名称</t>
  </si>
  <si>
    <t>项目类型</t>
  </si>
  <si>
    <t>项目主管部门</t>
  </si>
  <si>
    <t>债券性质</t>
  </si>
  <si>
    <t>债券规模</t>
  </si>
  <si>
    <t>…</t>
  </si>
  <si>
    <t>注：1.本级政府无相关收支项目，此表为空表。</t>
    <phoneticPr fontId="55" type="noConversion"/>
  </si>
  <si>
    <t>注：本级政府无相关收支项目，此表为空表。</t>
    <phoneticPr fontId="55" type="noConversion"/>
  </si>
  <si>
    <t>支出总计</t>
    <phoneticPr fontId="55" type="noConversion"/>
  </si>
  <si>
    <t>215</t>
    <phoneticPr fontId="55" type="noConversion"/>
  </si>
  <si>
    <t xml:space="preserve">      行政运行</t>
    <phoneticPr fontId="55" type="noConversion"/>
  </si>
  <si>
    <t xml:space="preserve">      基层司法业务</t>
    <phoneticPr fontId="55" type="noConversion"/>
  </si>
  <si>
    <t xml:space="preserve">      事业运行</t>
    <phoneticPr fontId="55" type="noConversion"/>
  </si>
  <si>
    <t xml:space="preserve">      其他公共安全支出</t>
    <phoneticPr fontId="55" type="noConversion"/>
  </si>
  <si>
    <t xml:space="preserve">      群众文化</t>
    <phoneticPr fontId="55" type="noConversion"/>
  </si>
  <si>
    <t xml:space="preserve">      事业单位离退休</t>
    <phoneticPr fontId="55" type="noConversion"/>
  </si>
  <si>
    <t xml:space="preserve">      对机关事业单位基本养老保险基金的补助</t>
    <phoneticPr fontId="55" type="noConversion"/>
  </si>
  <si>
    <t xml:space="preserve">      死亡抚恤</t>
    <phoneticPr fontId="55" type="noConversion"/>
  </si>
  <si>
    <t xml:space="preserve">      伤残抚恤</t>
    <phoneticPr fontId="55" type="noConversion"/>
  </si>
  <si>
    <t xml:space="preserve">      在乡复员、退伍军人生活补助</t>
    <phoneticPr fontId="55" type="noConversion"/>
  </si>
  <si>
    <t xml:space="preserve">      义务兵优待</t>
    <phoneticPr fontId="55" type="noConversion"/>
  </si>
  <si>
    <t xml:space="preserve">      农村籍退役士兵老年生活补助</t>
    <phoneticPr fontId="55" type="noConversion"/>
  </si>
  <si>
    <t xml:space="preserve">      军队移交政府的离退休人员安置 </t>
    <phoneticPr fontId="55" type="noConversion"/>
  </si>
  <si>
    <t xml:space="preserve">    退役安置</t>
    <phoneticPr fontId="55" type="noConversion"/>
  </si>
  <si>
    <t xml:space="preserve">      老年福利</t>
    <phoneticPr fontId="55" type="noConversion"/>
  </si>
  <si>
    <t xml:space="preserve">      残疾人生活和护理补贴</t>
    <phoneticPr fontId="55" type="noConversion"/>
  </si>
  <si>
    <t xml:space="preserve">      城市最低生活保障金支出</t>
    <phoneticPr fontId="55" type="noConversion"/>
  </si>
  <si>
    <t xml:space="preserve">      农村最低生活保障金支出</t>
    <phoneticPr fontId="55" type="noConversion"/>
  </si>
  <si>
    <t xml:space="preserve">     最低生活保障</t>
    <phoneticPr fontId="55" type="noConversion"/>
  </si>
  <si>
    <t xml:space="preserve">      农村特困人员救助供养支出</t>
    <phoneticPr fontId="55" type="noConversion"/>
  </si>
  <si>
    <t xml:space="preserve">    特困人员救助供养</t>
    <phoneticPr fontId="55" type="noConversion"/>
  </si>
  <si>
    <t xml:space="preserve">      其他农村生活救助</t>
    <phoneticPr fontId="55" type="noConversion"/>
  </si>
  <si>
    <t xml:space="preserve">    其他生活救助</t>
    <phoneticPr fontId="55" type="noConversion"/>
  </si>
  <si>
    <t xml:space="preserve">      其他环境保护管理事务支出</t>
    <phoneticPr fontId="55" type="noConversion"/>
  </si>
  <si>
    <t xml:space="preserve">    其他节能环保支出</t>
    <phoneticPr fontId="55" type="noConversion"/>
  </si>
  <si>
    <t xml:space="preserve">      其他节能环保支出</t>
    <phoneticPr fontId="55" type="noConversion"/>
  </si>
  <si>
    <t xml:space="preserve">      农村道路建设</t>
    <phoneticPr fontId="55" type="noConversion"/>
  </si>
  <si>
    <t xml:space="preserve">      其他水利支出</t>
    <phoneticPr fontId="55" type="noConversion"/>
  </si>
  <si>
    <t xml:space="preserve">      对村民委员会和村党支部的补助</t>
    <phoneticPr fontId="55" type="noConversion"/>
  </si>
  <si>
    <t xml:space="preserve">  资源勘探工业信息等支出</t>
    <phoneticPr fontId="55" type="noConversion"/>
  </si>
  <si>
    <t xml:space="preserve">    其他支持中小企业发展和管理支出</t>
    <phoneticPr fontId="55" type="noConversion"/>
  </si>
  <si>
    <r>
      <t xml:space="preserve">    </t>
    </r>
    <r>
      <rPr>
        <b/>
        <sz val="10"/>
        <rFont val="宋体"/>
        <family val="3"/>
        <charset val="134"/>
      </rPr>
      <t>支持中小企业发展和管理支出</t>
    </r>
    <phoneticPr fontId="55" type="noConversion"/>
  </si>
  <si>
    <t>常州市新北区罗溪镇2023年年初新增地方政府债券资金安排表</t>
    <phoneticPr fontId="55" type="noConversion"/>
  </si>
  <si>
    <t>常州市新北区罗溪镇2023年地方政府债务限额提前下达情况表</t>
    <phoneticPr fontId="55" type="noConversion"/>
  </si>
  <si>
    <t>注：本级政府无相关收支项目，此表为空表。</t>
    <phoneticPr fontId="55" type="noConversion"/>
  </si>
  <si>
    <t>注：本级政府无相关项目，此表为空表。</t>
    <phoneticPr fontId="55" type="noConversion"/>
  </si>
  <si>
    <t>常州市新北区罗溪镇地方政府债券发行及还本付息情况表</t>
    <phoneticPr fontId="55" type="noConversion"/>
  </si>
  <si>
    <t>注：本级政府无债券项目，此表为空表。</t>
    <phoneticPr fontId="55" type="noConversion"/>
  </si>
  <si>
    <t>常州市新北区罗溪镇2022年和2023年地方政府专项债务余额情况表</t>
    <phoneticPr fontId="55" type="noConversion"/>
  </si>
  <si>
    <t>七、2023年地方政府一般债务限额</t>
    <phoneticPr fontId="55" type="noConversion"/>
  </si>
  <si>
    <t>常州市新北区罗溪镇2022年和2023年地方政府一般债务余额情况表</t>
    <phoneticPr fontId="55" type="noConversion"/>
  </si>
  <si>
    <t>罗溪镇</t>
    <phoneticPr fontId="55" type="noConversion"/>
  </si>
  <si>
    <t>常州市新北区罗溪镇2022年地方政府债务限额及余额情况表</t>
    <phoneticPr fontId="55" type="noConversion"/>
  </si>
  <si>
    <t>2023年常州市新北区罗溪镇社会保障基金预算支出表</t>
    <phoneticPr fontId="55" type="noConversion"/>
  </si>
  <si>
    <t>2023年常州市新北区罗溪镇社会保障基金预算收入表</t>
    <phoneticPr fontId="55" type="noConversion"/>
  </si>
  <si>
    <t>2023年常州市新北区罗溪镇对下国有资本经营预算转移支付表</t>
    <phoneticPr fontId="55" type="noConversion"/>
  </si>
  <si>
    <t>2023年常州市新北区罗溪镇国有资本经营预算支出表（按经济科目分类）</t>
    <phoneticPr fontId="55" type="noConversion"/>
  </si>
  <si>
    <t>2023年常州市新北区罗溪镇国有资本经营预算支出表（按功能科目到项）</t>
    <phoneticPr fontId="55" type="noConversion"/>
  </si>
  <si>
    <t>2023年常州市新北区罗溪镇国有资本经营预算收入表</t>
    <phoneticPr fontId="55" type="noConversion"/>
  </si>
  <si>
    <t>注：本级政府无对下转移支付，此表为空表。</t>
    <phoneticPr fontId="55" type="noConversion"/>
  </si>
  <si>
    <t>2023年常州市新北区罗溪镇对下政府性基金转移支付分地区分项目表</t>
    <phoneticPr fontId="55" type="noConversion"/>
  </si>
  <si>
    <t>2023年常州市新北区罗溪镇政府性基金预算支出表（按经济科目分类）</t>
    <phoneticPr fontId="55" type="noConversion"/>
  </si>
  <si>
    <t>注：本级政府无相关预算收支，此表为空表。</t>
    <phoneticPr fontId="55" type="noConversion"/>
  </si>
  <si>
    <t>2023年常州市新北区罗溪镇政府性基金预算支出表（按功能科目到项）</t>
    <phoneticPr fontId="55" type="noConversion"/>
  </si>
  <si>
    <t>2023年常州市新北区罗溪镇政府性基金预算收入表</t>
    <phoneticPr fontId="55" type="noConversion"/>
  </si>
  <si>
    <t>2023年常州市新北区罗溪镇政府部门专项资金管理清单</t>
    <phoneticPr fontId="55" type="noConversion"/>
  </si>
  <si>
    <t>2023年常州市新北区罗溪镇对下专项转移支付分项目分地区预算表</t>
    <phoneticPr fontId="55" type="noConversion"/>
  </si>
  <si>
    <t>说明：本级政府无对下专项转移支付数据，此表为空表。</t>
    <phoneticPr fontId="55" type="noConversion"/>
  </si>
  <si>
    <t>注：本级政府无对下转移支付，此表为空表。</t>
    <phoneticPr fontId="55" type="noConversion"/>
  </si>
  <si>
    <t>2023年常州市新北区罗溪镇对下税收返还和一般转移支付预算表</t>
    <phoneticPr fontId="55" type="noConversion"/>
  </si>
  <si>
    <t>委托业务费</t>
    <phoneticPr fontId="55" type="noConversion"/>
  </si>
  <si>
    <t>离退休费</t>
    <phoneticPr fontId="55" type="noConversion"/>
  </si>
  <si>
    <t>维修（护）费</t>
    <phoneticPr fontId="55" type="noConversion"/>
  </si>
  <si>
    <t>2023年常州市新北区罗溪镇一般公共预算基本支出表（按经济科目到款）</t>
    <phoneticPr fontId="55" type="noConversion"/>
  </si>
  <si>
    <t>2023年常州市新北区罗溪镇一般公共预算支出表（按功能科目到项）</t>
    <phoneticPr fontId="55" type="noConversion"/>
  </si>
  <si>
    <t>2023年常州市新北区罗溪镇一般公共预算支出表（按类分）</t>
    <phoneticPr fontId="55" type="noConversion"/>
  </si>
  <si>
    <t>2023年常州市新北区罗溪镇一般公共预算收入表</t>
    <phoneticPr fontId="55" type="noConversion"/>
  </si>
  <si>
    <t>2023年常州市新北区罗溪镇社会保障基金预算支出表（全辖）</t>
    <phoneticPr fontId="55" type="noConversion"/>
  </si>
  <si>
    <t>2023年常州市新北区罗溪镇社会保障基金预算收入表（全辖）</t>
    <phoneticPr fontId="55" type="noConversion"/>
  </si>
  <si>
    <t>注：1.本级政府无相关收支项目，此表为空表。</t>
    <phoneticPr fontId="55" type="noConversion"/>
  </si>
  <si>
    <t xml:space="preserve">    2.全辖预算与本级预算一致。</t>
    <phoneticPr fontId="55" type="noConversion"/>
  </si>
  <si>
    <t>2023年常州市新北区罗溪镇国有资本经营预算支出表（全辖）</t>
    <phoneticPr fontId="55" type="noConversion"/>
  </si>
  <si>
    <t>注：1.本级政府无相关预算，此表为空表。</t>
    <phoneticPr fontId="55" type="noConversion"/>
  </si>
  <si>
    <t>2023年常州市新北区罗溪镇国有资本经营预算收入表（全辖）</t>
    <phoneticPr fontId="55" type="noConversion"/>
  </si>
  <si>
    <t>2023年常州市新北区罗溪镇政府性基金预算支出表（全辖）</t>
    <phoneticPr fontId="55" type="noConversion"/>
  </si>
  <si>
    <t>2023年常州市新北区罗溪镇政府性基金预算收入表（全辖）</t>
    <phoneticPr fontId="55" type="noConversion"/>
  </si>
  <si>
    <t xml:space="preserve">     2.全辖预算与本级预算一致。</t>
    <phoneticPr fontId="55" type="noConversion"/>
  </si>
  <si>
    <t>2023年常州市新北区罗溪镇一般公共预算支出表（全辖）</t>
    <phoneticPr fontId="55" type="noConversion"/>
  </si>
  <si>
    <t>2023年常州市新北区罗溪镇预算草案</t>
    <phoneticPr fontId="55" type="noConversion"/>
  </si>
  <si>
    <t>2023年常州市新北区罗溪镇一般公共预算收入表（全辖）</t>
    <phoneticPr fontId="55" type="noConversion"/>
  </si>
  <si>
    <t>2023年常州市新北区罗溪镇本级一般公共预算收入表</t>
    <phoneticPr fontId="55" type="noConversion"/>
  </si>
  <si>
    <t>2023年常州市新北区罗溪镇本级一般公共预算支出表（按类分）</t>
    <phoneticPr fontId="55" type="noConversion"/>
  </si>
  <si>
    <t>2023年常州市新北区罗溪镇本级一般公共预算支出表（按功能科目到项）</t>
    <phoneticPr fontId="55" type="noConversion"/>
  </si>
  <si>
    <t>2023年常州市新北区罗溪镇本级一般公共预算基本支出表（按经济科目到款）</t>
    <phoneticPr fontId="55" type="noConversion"/>
  </si>
  <si>
    <t>2023年常州市新北区罗溪镇对下专项转移支付分项目分地区预算表</t>
    <phoneticPr fontId="55" type="noConversion"/>
  </si>
  <si>
    <t>2023年常州市新北区罗溪镇对下税收返还和一般性转移支付预算表</t>
    <phoneticPr fontId="55" type="noConversion"/>
  </si>
  <si>
    <t>2023年常州市新北区罗溪镇政府部门专项资金管理清单</t>
    <phoneticPr fontId="55" type="noConversion"/>
  </si>
  <si>
    <t>2023年常州市新北区罗溪镇本级一般公共预算财政拨款“三公”经费等预算表</t>
    <phoneticPr fontId="55" type="noConversion"/>
  </si>
  <si>
    <t>2023年常州市新北区罗溪镇本级政府性基金预算收入表</t>
    <phoneticPr fontId="55" type="noConversion"/>
  </si>
  <si>
    <t>2023年常州市新北区罗溪镇本级政府性基金预算支出表（按类分）</t>
    <phoneticPr fontId="55" type="noConversion"/>
  </si>
  <si>
    <t>2023年常州市新北区罗溪镇本级政府性基金预算支出表（按功能科目到项）</t>
    <phoneticPr fontId="55" type="noConversion"/>
  </si>
  <si>
    <t>2023年常州市新北区罗溪镇本级政府性基金预算支出表（按经济科目到款）</t>
    <phoneticPr fontId="55" type="noConversion"/>
  </si>
  <si>
    <t>2023年常州市新北区罗溪镇对下政府性基金转移支付分地区分项目表</t>
    <phoneticPr fontId="55" type="noConversion"/>
  </si>
  <si>
    <t>2023年常州市新北区罗溪镇本级国有资本经营预算收入表</t>
    <phoneticPr fontId="55" type="noConversion"/>
  </si>
  <si>
    <t>2023年常州市新北区罗溪镇本级国有资本经营预算支出表（按功能科目到项）</t>
    <phoneticPr fontId="55" type="noConversion"/>
  </si>
  <si>
    <t>2023年常州市新北区罗溪镇本级国有资本经营预算支出表（按经济科目到款）</t>
    <phoneticPr fontId="55" type="noConversion"/>
  </si>
  <si>
    <t>2023年常州市新北区罗溪镇对下国有资本经营预算转移支付表</t>
    <phoneticPr fontId="55" type="noConversion"/>
  </si>
  <si>
    <t>2023年常州市新北区罗溪镇本级社会保障基金预算收入表</t>
    <phoneticPr fontId="55" type="noConversion"/>
  </si>
  <si>
    <t>2023年常州市新北区罗溪镇本级社会保障基金预算支出表（按功能科目到项）</t>
    <phoneticPr fontId="55" type="noConversion"/>
  </si>
  <si>
    <t>常州市新北区罗溪镇2022年地方政府债务限额及余额情况表</t>
    <phoneticPr fontId="55" type="noConversion"/>
  </si>
  <si>
    <t>常州市新北区罗溪镇2022年和2023年地方政府一般债务余额情况表</t>
    <phoneticPr fontId="55" type="noConversion"/>
  </si>
  <si>
    <t>常州市新北区罗溪镇2022年和2023年地方政府专项债务余额情况表</t>
    <phoneticPr fontId="55" type="noConversion"/>
  </si>
  <si>
    <r>
      <t>常州市新北区罗溪镇</t>
    </r>
    <r>
      <rPr>
        <sz val="12"/>
        <rFont val="宋体"/>
        <family val="3"/>
        <charset val="134"/>
      </rPr>
      <t>地方政府债券发行及还本付息情况表</t>
    </r>
    <phoneticPr fontId="55" type="noConversion"/>
  </si>
  <si>
    <t>常州市新北区罗溪镇2023年地方政府债务限额提前下达情况表</t>
    <phoneticPr fontId="55" type="noConversion"/>
  </si>
  <si>
    <t>常州市新北区罗溪镇2023年年初新增地方政府债券资金安排表</t>
    <phoneticPr fontId="55" type="noConversion"/>
  </si>
  <si>
    <t>注：本级政府均为一般公共预算补助收入，此表为空表。</t>
    <phoneticPr fontId="55" type="noConversion"/>
  </si>
  <si>
    <t>注：1.本级政府均为一般公共预算补助收入，此表为空表。</t>
    <phoneticPr fontId="55" type="noConversion"/>
  </si>
  <si>
    <t>注：本级政府无此项清单，此表为空表。</t>
    <phoneticPr fontId="55" type="noConversion"/>
  </si>
  <si>
    <t>2023年常州市新北区罗溪镇政府性基金预算支出表（按类分）</t>
    <phoneticPr fontId="55" type="noConversion"/>
  </si>
  <si>
    <t>说明： 本级政府无对下国有资本经营预算转移支付，此表为空表。</t>
    <phoneticPr fontId="55" type="noConversion"/>
  </si>
  <si>
    <t>注：本级政府无新增债券资金安排，此表为空表。</t>
    <phoneticPr fontId="55" type="noConversion"/>
  </si>
  <si>
    <t>注：2023年“三公经费”预算29万元，同比下降6.45%，减少2万元。其中：公务接待费用安排20万元，同比下降4.76%，减少1万元；公务用车运行费安排9万元，同比下降10%，减少1万元；会议费安排17万元，同比增加41.67%，增加5万元，因会议增加，企业发展大会费用增加；培训费安排13万元，同比下降7.14%，减少1万元。</t>
    <phoneticPr fontId="55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</si>
</sst>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00_ "/>
    <numFmt numFmtId="177" formatCode="#,##0.00_);[Red]\(#,##0.00\)"/>
    <numFmt numFmtId="178" formatCode="0.00_ "/>
    <numFmt numFmtId="179" formatCode="_ * #,##0_ ;_ * \-#,##0_ ;_ * &quot;-&quot;??_ ;_ @_ "/>
    <numFmt numFmtId="180" formatCode="#0.00"/>
    <numFmt numFmtId="181" formatCode="#,##0_ "/>
    <numFmt numFmtId="182" formatCode="#,##0.00_ "/>
    <numFmt numFmtId="183" formatCode="#,##0_);[Red]\(#,##0\)"/>
  </numFmts>
  <fonts count="59">
    <font>
      <sz val="12"/>
      <name val="宋体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sz val="11"/>
      <name val="SimSun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18"/>
      <name val="仿宋_GB2312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6.5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6"/>
      <name val="宋体"/>
      <family val="3"/>
      <charset val="134"/>
    </font>
    <font>
      <b/>
      <sz val="14"/>
      <color indexed="8"/>
      <name val="Times New Roman"/>
      <family val="1"/>
    </font>
    <font>
      <sz val="12"/>
      <name val="宋体"/>
      <family val="3"/>
      <charset val="134"/>
    </font>
    <font>
      <b/>
      <sz val="16"/>
      <name val="方正黑体_GBK"/>
      <charset val="134"/>
    </font>
    <font>
      <sz val="12"/>
      <name val="方正仿宋_GBK"/>
      <charset val="134"/>
    </font>
    <font>
      <sz val="11"/>
      <color indexed="9"/>
      <name val="等线"/>
      <charset val="134"/>
    </font>
    <font>
      <sz val="11"/>
      <color indexed="8"/>
      <name val="等线"/>
      <charset val="134"/>
    </font>
    <font>
      <sz val="11"/>
      <color indexed="20"/>
      <name val="等线"/>
      <charset val="134"/>
    </font>
    <font>
      <sz val="12"/>
      <name val="仿宋_GB2312"/>
      <family val="3"/>
      <charset val="134"/>
    </font>
    <font>
      <sz val="11"/>
      <color indexed="17"/>
      <name val="等线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54" fillId="0" borderId="0"/>
    <xf numFmtId="0" fontId="50" fillId="2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8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2" fillId="0" borderId="0"/>
    <xf numFmtId="0" fontId="54" fillId="0" borderId="0"/>
    <xf numFmtId="0" fontId="53" fillId="7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</cellStyleXfs>
  <cellXfs count="303">
    <xf numFmtId="0" fontId="0" fillId="0" borderId="0" xfId="0"/>
    <xf numFmtId="0" fontId="0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vertical="center"/>
    </xf>
    <xf numFmtId="0" fontId="0" fillId="0" borderId="0" xfId="0" applyFill="1"/>
    <xf numFmtId="0" fontId="3" fillId="0" borderId="0" xfId="0" applyFont="1" applyAlignment="1">
      <alignment horizontal="right"/>
    </xf>
    <xf numFmtId="178" fontId="3" fillId="4" borderId="1" xfId="0" applyNumberFormat="1" applyFont="1" applyFill="1" applyBorder="1" applyAlignment="1">
      <alignment vertical="center"/>
    </xf>
    <xf numFmtId="180" fontId="5" fillId="0" borderId="1" xfId="0" applyNumberFormat="1" applyFont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26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vertical="center" shrinkToFit="1"/>
    </xf>
    <xf numFmtId="181" fontId="3" fillId="0" borderId="1" xfId="0" applyNumberFormat="1" applyFont="1" applyFill="1" applyBorder="1" applyAlignment="1">
      <alignment horizontal="center" vertical="center" shrinkToFit="1"/>
    </xf>
    <xf numFmtId="1" fontId="3" fillId="4" borderId="1" xfId="0" applyNumberFormat="1" applyFont="1" applyFill="1" applyBorder="1" applyAlignment="1">
      <alignment vertical="center" shrinkToFit="1"/>
    </xf>
    <xf numFmtId="0" fontId="15" fillId="4" borderId="0" xfId="0" applyFont="1" applyFill="1" applyAlignment="1">
      <alignment vertical="center"/>
    </xf>
    <xf numFmtId="0" fontId="3" fillId="0" borderId="1" xfId="0" applyFont="1" applyBorder="1"/>
    <xf numFmtId="181" fontId="6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vertical="center" shrinkToFi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6" fillId="0" borderId="1" xfId="0" applyFont="1" applyBorder="1" applyAlignment="1">
      <alignment horizontal="left"/>
    </xf>
    <xf numFmtId="1" fontId="6" fillId="4" borderId="1" xfId="0" applyNumberFormat="1" applyFont="1" applyFill="1" applyBorder="1" applyAlignment="1">
      <alignment vertical="center" shrinkToFit="1"/>
    </xf>
    <xf numFmtId="181" fontId="6" fillId="0" borderId="1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182" fontId="15" fillId="0" borderId="0" xfId="0" applyNumberFormat="1" applyFont="1" applyFill="1" applyAlignment="1">
      <alignment horizontal="center" shrinkToFit="1"/>
    </xf>
    <xf numFmtId="181" fontId="10" fillId="0" borderId="1" xfId="0" applyNumberFormat="1" applyFont="1" applyBorder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0" xfId="0" applyFont="1" applyAlignment="1">
      <alignment horizontal="right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left" vertical="center"/>
    </xf>
    <xf numFmtId="177" fontId="22" fillId="4" borderId="1" xfId="22" applyNumberFormat="1" applyFont="1" applyFill="1" applyBorder="1" applyAlignment="1">
      <alignment vertical="center"/>
    </xf>
    <xf numFmtId="181" fontId="23" fillId="0" borderId="1" xfId="21" applyNumberFormat="1" applyFont="1" applyBorder="1">
      <alignment vertical="center"/>
    </xf>
    <xf numFmtId="0" fontId="24" fillId="0" borderId="1" xfId="0" applyFont="1" applyBorder="1" applyAlignment="1">
      <alignment horizontal="left" vertical="center"/>
    </xf>
    <xf numFmtId="177" fontId="11" fillId="4" borderId="1" xfId="22" applyNumberFormat="1" applyFont="1" applyFill="1" applyBorder="1" applyAlignment="1">
      <alignment vertical="center"/>
    </xf>
    <xf numFmtId="181" fontId="25" fillId="0" borderId="1" xfId="0" applyNumberFormat="1" applyFont="1" applyBorder="1" applyAlignment="1">
      <alignment vertical="center"/>
    </xf>
    <xf numFmtId="181" fontId="2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2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left"/>
    </xf>
    <xf numFmtId="0" fontId="27" fillId="0" borderId="1" xfId="0" applyNumberFormat="1" applyFont="1" applyBorder="1" applyAlignment="1">
      <alignment vertical="center"/>
    </xf>
    <xf numFmtId="3" fontId="20" fillId="0" borderId="1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/>
    <xf numFmtId="0" fontId="0" fillId="0" borderId="3" xfId="0" applyBorder="1" applyAlignment="1">
      <alignment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20" fillId="0" borderId="4" xfId="0" applyNumberFormat="1" applyFont="1" applyFill="1" applyBorder="1" applyAlignment="1" applyProtection="1">
      <alignment horizontal="left" vertical="center"/>
    </xf>
    <xf numFmtId="3" fontId="19" fillId="0" borderId="1" xfId="0" applyNumberFormat="1" applyFont="1" applyFill="1" applyBorder="1" applyAlignment="1" applyProtection="1">
      <alignment horizontal="right" vertical="center"/>
    </xf>
    <xf numFmtId="0" fontId="19" fillId="0" borderId="4" xfId="0" applyNumberFormat="1" applyFont="1" applyFill="1" applyBorder="1" applyAlignment="1" applyProtection="1">
      <alignment horizontal="left" vertical="center"/>
    </xf>
    <xf numFmtId="3" fontId="19" fillId="4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183" fontId="6" fillId="4" borderId="1" xfId="23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30" fillId="0" borderId="0" xfId="0" applyFont="1" applyAlignment="1"/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right" wrapText="1"/>
    </xf>
    <xf numFmtId="177" fontId="28" fillId="4" borderId="1" xfId="23" applyNumberFormat="1" applyFont="1" applyFill="1" applyBorder="1" applyAlignment="1" applyProtection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3" fontId="33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181" fontId="10" fillId="0" borderId="1" xfId="0" applyNumberFormat="1" applyFont="1" applyBorder="1" applyAlignment="1">
      <alignment horizontal="right" vertical="center" wrapText="1"/>
    </xf>
    <xf numFmtId="1" fontId="22" fillId="4" borderId="1" xfId="0" applyNumberFormat="1" applyFont="1" applyFill="1" applyBorder="1" applyAlignment="1" applyProtection="1">
      <alignment vertical="center"/>
      <protection locked="0"/>
    </xf>
    <xf numFmtId="182" fontId="0" fillId="0" borderId="0" xfId="0" applyNumberFormat="1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8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183" fontId="32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indent="1"/>
    </xf>
    <xf numFmtId="0" fontId="32" fillId="0" borderId="1" xfId="0" applyFont="1" applyFill="1" applyBorder="1" applyAlignment="1">
      <alignment horizontal="left" indent="2"/>
    </xf>
    <xf numFmtId="0" fontId="24" fillId="0" borderId="0" xfId="0" applyFont="1" applyFill="1" applyAlignment="1">
      <alignment vertical="center"/>
    </xf>
    <xf numFmtId="181" fontId="0" fillId="0" borderId="0" xfId="0" applyNumberFormat="1"/>
    <xf numFmtId="0" fontId="0" fillId="0" borderId="0" xfId="0" applyFont="1" applyFill="1"/>
    <xf numFmtId="181" fontId="0" fillId="0" borderId="0" xfId="0" applyNumberFormat="1" applyFill="1"/>
    <xf numFmtId="0" fontId="3" fillId="0" borderId="0" xfId="0" applyFont="1" applyFill="1" applyAlignment="1">
      <alignment horizontal="right"/>
    </xf>
    <xf numFmtId="0" fontId="28" fillId="0" borderId="1" xfId="0" applyFont="1" applyFill="1" applyBorder="1" applyAlignment="1">
      <alignment horizontal="center" vertical="center"/>
    </xf>
    <xf numFmtId="181" fontId="2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181" fontId="35" fillId="0" borderId="1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1" fontId="24" fillId="0" borderId="1" xfId="0" applyNumberFormat="1" applyFont="1" applyFill="1" applyBorder="1" applyAlignment="1">
      <alignment horizontal="center" vertical="center"/>
    </xf>
    <xf numFmtId="0" fontId="0" fillId="0" borderId="0" xfId="26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16" fillId="0" borderId="0" xfId="0" applyFont="1" applyAlignment="1">
      <alignment vertical="center"/>
    </xf>
    <xf numFmtId="177" fontId="54" fillId="4" borderId="0" xfId="22" applyNumberFormat="1" applyFill="1" applyAlignment="1">
      <alignment vertical="center"/>
    </xf>
    <xf numFmtId="177" fontId="3" fillId="4" borderId="0" xfId="22" applyNumberFormat="1" applyFont="1" applyFill="1" applyAlignment="1">
      <alignment horizontal="right" vertical="center"/>
    </xf>
    <xf numFmtId="0" fontId="9" fillId="4" borderId="1" xfId="24" applyNumberFormat="1" applyFont="1" applyFill="1" applyBorder="1" applyAlignment="1" applyProtection="1">
      <alignment horizontal="center" vertical="center"/>
    </xf>
    <xf numFmtId="177" fontId="22" fillId="4" borderId="1" xfId="22" applyNumberFormat="1" applyFont="1" applyFill="1" applyBorder="1" applyAlignment="1">
      <alignment horizontal="center" vertical="center"/>
    </xf>
    <xf numFmtId="179" fontId="22" fillId="4" borderId="1" xfId="28" applyNumberFormat="1" applyFont="1" applyFill="1" applyBorder="1" applyAlignment="1" applyProtection="1">
      <alignment vertical="center"/>
    </xf>
    <xf numFmtId="179" fontId="12" fillId="4" borderId="5" xfId="28" applyNumberFormat="1" applyFont="1" applyFill="1" applyBorder="1" applyAlignment="1" applyProtection="1">
      <alignment vertical="center" shrinkToFit="1"/>
    </xf>
    <xf numFmtId="179" fontId="9" fillId="4" borderId="5" xfId="28" applyNumberFormat="1" applyFont="1" applyFill="1" applyBorder="1" applyAlignment="1" applyProtection="1">
      <alignment vertical="center" shrinkToFit="1"/>
    </xf>
    <xf numFmtId="177" fontId="22" fillId="0" borderId="1" xfId="22" applyNumberFormat="1" applyFont="1" applyFill="1" applyBorder="1" applyAlignment="1">
      <alignment vertical="center"/>
    </xf>
    <xf numFmtId="177" fontId="11" fillId="0" borderId="1" xfId="22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37" fillId="0" borderId="2" xfId="24" applyNumberFormat="1" applyFont="1" applyFill="1" applyBorder="1" applyAlignment="1" applyProtection="1">
      <alignment horizontal="left" vertical="center"/>
    </xf>
    <xf numFmtId="177" fontId="38" fillId="0" borderId="2" xfId="24" applyNumberFormat="1" applyFont="1" applyFill="1" applyBorder="1" applyAlignment="1" applyProtection="1">
      <alignment horizontal="center" vertical="center"/>
    </xf>
    <xf numFmtId="177" fontId="3" fillId="4" borderId="2" xfId="24" applyNumberFormat="1" applyFont="1" applyFill="1" applyBorder="1" applyAlignment="1" applyProtection="1">
      <alignment horizontal="right" vertical="center"/>
    </xf>
    <xf numFmtId="0" fontId="39" fillId="0" borderId="1" xfId="0" applyNumberFormat="1" applyFont="1" applyFill="1" applyBorder="1" applyAlignment="1" applyProtection="1">
      <alignment horizontal="center" vertical="center"/>
    </xf>
    <xf numFmtId="0" fontId="39" fillId="4" borderId="1" xfId="0" applyNumberFormat="1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 applyProtection="1">
      <alignment horizontal="left" vertical="center"/>
    </xf>
    <xf numFmtId="0" fontId="39" fillId="0" borderId="1" xfId="0" applyNumberFormat="1" applyFont="1" applyFill="1" applyBorder="1" applyAlignment="1" applyProtection="1">
      <alignment horizontal="left" vertical="center"/>
    </xf>
    <xf numFmtId="3" fontId="39" fillId="4" borderId="1" xfId="0" applyNumberFormat="1" applyFont="1" applyFill="1" applyBorder="1" applyAlignment="1" applyProtection="1">
      <alignment horizontal="right" vertical="center"/>
    </xf>
    <xf numFmtId="3" fontId="0" fillId="0" borderId="0" xfId="0" applyNumberFormat="1" applyAlignment="1">
      <alignment vertical="center"/>
    </xf>
    <xf numFmtId="3" fontId="40" fillId="4" borderId="1" xfId="0" applyNumberFormat="1" applyFont="1" applyFill="1" applyBorder="1" applyAlignment="1" applyProtection="1">
      <alignment horizontal="right" vertical="center"/>
    </xf>
    <xf numFmtId="0" fontId="24" fillId="0" borderId="1" xfId="0" applyNumberFormat="1" applyFont="1" applyFill="1" applyBorder="1" applyAlignment="1">
      <alignment horizontal="left" vertical="center"/>
    </xf>
    <xf numFmtId="3" fontId="39" fillId="0" borderId="1" xfId="0" applyNumberFormat="1" applyFont="1" applyFill="1" applyBorder="1" applyAlignment="1" applyProtection="1">
      <alignment horizontal="right" vertical="center"/>
    </xf>
    <xf numFmtId="3" fontId="16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54" fillId="0" borderId="0" xfId="23"/>
    <xf numFmtId="177" fontId="41" fillId="4" borderId="2" xfId="23" applyNumberFormat="1" applyFont="1" applyFill="1" applyBorder="1" applyAlignment="1" applyProtection="1">
      <alignment horizontal="center" vertical="center"/>
    </xf>
    <xf numFmtId="177" fontId="32" fillId="4" borderId="2" xfId="23" applyNumberFormat="1" applyFont="1" applyFill="1" applyBorder="1" applyAlignment="1" applyProtection="1">
      <alignment horizontal="right" vertical="center"/>
    </xf>
    <xf numFmtId="49" fontId="11" fillId="4" borderId="1" xfId="23" applyNumberFormat="1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 applyProtection="1">
      <alignment horizontal="left" vertical="center"/>
    </xf>
    <xf numFmtId="183" fontId="11" fillId="4" borderId="1" xfId="0" applyNumberFormat="1" applyFont="1" applyFill="1" applyBorder="1" applyAlignment="1" applyProtection="1">
      <alignment horizontal="right" vertical="center"/>
    </xf>
    <xf numFmtId="181" fontId="42" fillId="0" borderId="1" xfId="22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>
      <alignment vertical="center" shrinkToFit="1"/>
    </xf>
    <xf numFmtId="181" fontId="21" fillId="4" borderId="1" xfId="0" applyNumberFormat="1" applyFont="1" applyFill="1" applyBorder="1" applyAlignment="1">
      <alignment vertical="center" shrinkToFit="1"/>
    </xf>
    <xf numFmtId="0" fontId="11" fillId="4" borderId="1" xfId="0" applyFont="1" applyFill="1" applyBorder="1" applyAlignment="1">
      <alignment vertical="center"/>
    </xf>
    <xf numFmtId="181" fontId="24" fillId="4" borderId="1" xfId="0" applyNumberFormat="1" applyFont="1" applyFill="1" applyBorder="1" applyAlignment="1">
      <alignment vertical="center" shrinkToFit="1"/>
    </xf>
    <xf numFmtId="178" fontId="24" fillId="0" borderId="1" xfId="0" applyNumberFormat="1" applyFont="1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/>
    </xf>
    <xf numFmtId="181" fontId="21" fillId="4" borderId="1" xfId="0" applyNumberFormat="1" applyFont="1" applyFill="1" applyBorder="1" applyAlignment="1">
      <alignment vertical="center"/>
    </xf>
    <xf numFmtId="181" fontId="16" fillId="0" borderId="1" xfId="0" applyNumberFormat="1" applyFont="1" applyBorder="1" applyAlignment="1">
      <alignment horizontal="right"/>
    </xf>
    <xf numFmtId="0" fontId="16" fillId="0" borderId="1" xfId="0" applyFont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181" fontId="24" fillId="18" borderId="1" xfId="0" applyNumberFormat="1" applyFont="1" applyFill="1" applyBorder="1" applyAlignment="1">
      <alignment vertical="center" shrinkToFit="1"/>
    </xf>
    <xf numFmtId="0" fontId="16" fillId="0" borderId="1" xfId="0" applyFont="1" applyBorder="1" applyAlignment="1">
      <alignment horizontal="left"/>
    </xf>
    <xf numFmtId="1" fontId="1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43" fillId="0" borderId="0" xfId="0" applyFont="1" applyFill="1" applyAlignment="1">
      <alignment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181" fontId="24" fillId="0" borderId="1" xfId="0" applyNumberFormat="1" applyFont="1" applyFill="1" applyBorder="1" applyAlignment="1">
      <alignment vertical="center"/>
    </xf>
    <xf numFmtId="3" fontId="0" fillId="0" borderId="0" xfId="0" applyNumberFormat="1"/>
    <xf numFmtId="181" fontId="21" fillId="0" borderId="1" xfId="0" applyNumberFormat="1" applyFont="1" applyFill="1" applyBorder="1" applyAlignment="1">
      <alignment vertical="center"/>
    </xf>
    <xf numFmtId="177" fontId="45" fillId="4" borderId="0" xfId="23" applyNumberFormat="1" applyFont="1" applyFill="1" applyBorder="1" applyAlignment="1" applyProtection="1">
      <alignment vertical="center"/>
    </xf>
    <xf numFmtId="181" fontId="42" fillId="18" borderId="1" xfId="22" applyNumberFormat="1" applyFont="1" applyFill="1" applyBorder="1" applyAlignment="1">
      <alignment horizontal="right" vertical="center"/>
    </xf>
    <xf numFmtId="178" fontId="46" fillId="0" borderId="0" xfId="0" applyNumberFormat="1" applyFont="1" applyFill="1" applyAlignment="1">
      <alignment vertical="center"/>
    </xf>
    <xf numFmtId="10" fontId="46" fillId="0" borderId="0" xfId="0" applyNumberFormat="1" applyFont="1" applyFill="1" applyAlignme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22" applyFont="1" applyBorder="1" applyAlignment="1">
      <alignment horizontal="center" vertical="center"/>
    </xf>
    <xf numFmtId="0" fontId="48" fillId="0" borderId="0" xfId="25" applyFont="1" applyBorder="1" applyAlignment="1">
      <alignment horizontal="left" vertical="center"/>
    </xf>
    <xf numFmtId="0" fontId="48" fillId="0" borderId="0" xfId="22" applyFont="1" applyFill="1" applyBorder="1" applyAlignment="1">
      <alignment horizontal="center" vertical="center"/>
    </xf>
    <xf numFmtId="0" fontId="48" fillId="0" borderId="0" xfId="25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181" fontId="6" fillId="0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181" fontId="21" fillId="4" borderId="0" xfId="0" applyNumberFormat="1" applyFont="1" applyFill="1" applyBorder="1" applyAlignment="1">
      <alignment vertical="center" shrinkToFit="1"/>
    </xf>
    <xf numFmtId="0" fontId="56" fillId="0" borderId="1" xfId="0" applyNumberFormat="1" applyFont="1" applyFill="1" applyBorder="1" applyAlignment="1">
      <alignment horizontal="left" vertical="center"/>
    </xf>
    <xf numFmtId="0" fontId="57" fillId="0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6" fontId="3" fillId="4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0" fontId="5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2" fillId="0" borderId="4" xfId="0" applyNumberFormat="1" applyFont="1" applyBorder="1" applyAlignment="1">
      <alignment vertical="center"/>
    </xf>
    <xf numFmtId="0" fontId="32" fillId="0" borderId="7" xfId="0" applyNumberFormat="1" applyFont="1" applyBorder="1" applyAlignment="1">
      <alignment vertical="center"/>
    </xf>
    <xf numFmtId="3" fontId="20" fillId="0" borderId="0" xfId="0" applyNumberFormat="1" applyFont="1" applyFill="1" applyBorder="1" applyAlignment="1" applyProtection="1">
      <alignment horizontal="right" vertical="center"/>
    </xf>
    <xf numFmtId="0" fontId="54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 shrinkToFit="1"/>
    </xf>
    <xf numFmtId="181" fontId="6" fillId="0" borderId="3" xfId="0" applyNumberFormat="1" applyFont="1" applyFill="1" applyBorder="1" applyAlignment="1">
      <alignment horizontal="center" vertical="center"/>
    </xf>
    <xf numFmtId="0" fontId="54" fillId="0" borderId="0" xfId="0" applyFont="1"/>
    <xf numFmtId="181" fontId="10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22" fillId="4" borderId="1" xfId="23" applyNumberFormat="1" applyFont="1" applyFill="1" applyBorder="1" applyAlignment="1">
      <alignment horizontal="center" vertical="center"/>
    </xf>
    <xf numFmtId="177" fontId="36" fillId="4" borderId="0" xfId="23" applyNumberFormat="1" applyFont="1" applyFill="1" applyBorder="1" applyAlignment="1" applyProtection="1">
      <alignment horizontal="center" vertical="center"/>
    </xf>
    <xf numFmtId="177" fontId="22" fillId="4" borderId="1" xfId="23" applyNumberFormat="1" applyFont="1" applyFill="1" applyBorder="1" applyAlignment="1">
      <alignment horizontal="center" vertical="center"/>
    </xf>
    <xf numFmtId="177" fontId="22" fillId="4" borderId="4" xfId="23" applyNumberFormat="1" applyFont="1" applyFill="1" applyBorder="1" applyAlignment="1">
      <alignment horizontal="center" vertical="center"/>
    </xf>
    <xf numFmtId="177" fontId="22" fillId="4" borderId="7" xfId="2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" fontId="22" fillId="4" borderId="4" xfId="0" applyNumberFormat="1" applyFont="1" applyFill="1" applyBorder="1" applyAlignment="1" applyProtection="1">
      <alignment horizontal="left" vertical="center"/>
      <protection locked="0"/>
    </xf>
    <xf numFmtId="1" fontId="22" fillId="4" borderId="7" xfId="0" applyNumberFormat="1" applyFont="1" applyFill="1" applyBorder="1" applyAlignment="1" applyProtection="1">
      <alignment horizontal="left" vertical="center"/>
      <protection locked="0"/>
    </xf>
    <xf numFmtId="0" fontId="44" fillId="0" borderId="0" xfId="0" applyFont="1" applyAlignment="1">
      <alignment horizontal="center"/>
    </xf>
    <xf numFmtId="0" fontId="21" fillId="0" borderId="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6" fillId="0" borderId="4" xfId="23" applyFont="1" applyBorder="1" applyAlignment="1">
      <alignment horizontal="left" vertical="center"/>
    </xf>
    <xf numFmtId="0" fontId="6" fillId="0" borderId="7" xfId="23" applyFont="1" applyBorder="1" applyAlignment="1">
      <alignment horizontal="left" vertical="center"/>
    </xf>
    <xf numFmtId="0" fontId="16" fillId="0" borderId="4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/>
    </xf>
    <xf numFmtId="0" fontId="6" fillId="0" borderId="1" xfId="23" applyFont="1" applyBorder="1" applyAlignment="1">
      <alignment horizontal="center" vertical="center"/>
    </xf>
    <xf numFmtId="177" fontId="36" fillId="0" borderId="0" xfId="24" applyNumberFormat="1" applyFont="1" applyFill="1" applyBorder="1" applyAlignment="1" applyProtection="1">
      <alignment horizontal="center" vertical="center"/>
    </xf>
    <xf numFmtId="177" fontId="36" fillId="4" borderId="0" xfId="24" applyNumberFormat="1" applyFont="1" applyFill="1" applyBorder="1" applyAlignment="1" applyProtection="1">
      <alignment horizontal="center" vertical="center"/>
    </xf>
    <xf numFmtId="0" fontId="39" fillId="0" borderId="1" xfId="0" applyNumberFormat="1" applyFont="1" applyFill="1" applyBorder="1" applyAlignment="1" applyProtection="1">
      <alignment horizontal="center" vertical="center"/>
    </xf>
    <xf numFmtId="177" fontId="4" fillId="4" borderId="0" xfId="22" applyNumberFormat="1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0" borderId="4" xfId="26" applyFont="1" applyBorder="1" applyAlignment="1">
      <alignment horizontal="left" vertical="center"/>
    </xf>
    <xf numFmtId="0" fontId="11" fillId="0" borderId="11" xfId="26" applyFont="1" applyBorder="1" applyAlignment="1">
      <alignment horizontal="left" vertical="center"/>
    </xf>
    <xf numFmtId="0" fontId="11" fillId="0" borderId="7" xfId="26" applyFont="1" applyBorder="1" applyAlignment="1">
      <alignment horizontal="left" vertical="center"/>
    </xf>
    <xf numFmtId="0" fontId="11" fillId="0" borderId="0" xfId="26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3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1" xfId="23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54" fillId="0" borderId="4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20" fillId="0" borderId="4" xfId="0" applyNumberFormat="1" applyFont="1" applyFill="1" applyBorder="1" applyAlignment="1" applyProtection="1">
      <alignment horizontal="center" vertical="center"/>
    </xf>
    <xf numFmtId="0" fontId="20" fillId="0" borderId="1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1" fontId="22" fillId="4" borderId="1" xfId="0" applyNumberFormat="1" applyFont="1" applyFill="1" applyBorder="1" applyAlignment="1" applyProtection="1">
      <alignment horizontal="left" vertical="center"/>
      <protection locked="0"/>
    </xf>
    <xf numFmtId="0" fontId="28" fillId="0" borderId="4" xfId="0" applyNumberFormat="1" applyFont="1" applyBorder="1" applyAlignment="1">
      <alignment horizontal="center" vertical="center"/>
    </xf>
    <xf numFmtId="0" fontId="28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4" fillId="0" borderId="0" xfId="0" applyFont="1" applyFill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5">
    <cellStyle name="0,0_x000d_&#10;NA_x000d_&#10;" xfId="1"/>
    <cellStyle name="20% - 着色 1" xfId="2"/>
    <cellStyle name="20% - 着色 2" xfId="3"/>
    <cellStyle name="20% - 着色 3" xfId="4"/>
    <cellStyle name="20% - 着色 4" xfId="5"/>
    <cellStyle name="20% - 着色 5" xfId="6"/>
    <cellStyle name="20% - 着色 6" xfId="7"/>
    <cellStyle name="40% - 着色 1" xfId="8"/>
    <cellStyle name="40% - 着色 2" xfId="9"/>
    <cellStyle name="40% - 着色 3" xfId="10"/>
    <cellStyle name="40% - 着色 4" xfId="11"/>
    <cellStyle name="40% - 着色 5" xfId="12"/>
    <cellStyle name="40% - 着色 6" xfId="13"/>
    <cellStyle name="60% - 着色 1" xfId="14"/>
    <cellStyle name="60% - 着色 2" xfId="15"/>
    <cellStyle name="60% - 着色 3" xfId="16"/>
    <cellStyle name="60% - 着色 4" xfId="17"/>
    <cellStyle name="60% - 着色 5" xfId="18"/>
    <cellStyle name="60% - 着色 6" xfId="19"/>
    <cellStyle name="差_Sheet1" xfId="20"/>
    <cellStyle name="常规" xfId="0" builtinId="0"/>
    <cellStyle name="常规 11" xfId="21"/>
    <cellStyle name="常规 2" xfId="22"/>
    <cellStyle name="常规 3" xfId="23"/>
    <cellStyle name="常规 4" xfId="24"/>
    <cellStyle name="常规_2001预算" xfId="25"/>
    <cellStyle name="常规_Sheet1" xfId="26"/>
    <cellStyle name="好_Sheet1" xfId="27"/>
    <cellStyle name="千位分隔" xfId="28" builtinId="3"/>
    <cellStyle name="着色 1" xfId="29"/>
    <cellStyle name="着色 2" xfId="30"/>
    <cellStyle name="着色 3" xfId="31"/>
    <cellStyle name="着色 4" xfId="32"/>
    <cellStyle name="着色 5" xfId="33"/>
    <cellStyle name="着色 6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view="pageBreakPreview" topLeftCell="A25" workbookViewId="0">
      <selection activeCell="C37" sqref="C37"/>
    </sheetView>
  </sheetViews>
  <sheetFormatPr defaultColWidth="9" defaultRowHeight="14.25"/>
  <cols>
    <col min="1" max="1" width="7.625" customWidth="1"/>
  </cols>
  <sheetData>
    <row r="1" spans="1:13">
      <c r="A1" s="89"/>
    </row>
    <row r="2" spans="1:13" ht="26.25" customHeight="1">
      <c r="A2" s="215" t="s">
        <v>421</v>
      </c>
      <c r="B2" s="215"/>
      <c r="C2" s="215"/>
      <c r="D2" s="215"/>
      <c r="E2" s="215"/>
      <c r="F2" s="215"/>
      <c r="G2" s="215"/>
      <c r="H2" s="215"/>
      <c r="I2" s="215"/>
    </row>
    <row r="3" spans="1:13" ht="26.25" customHeight="1">
      <c r="A3" s="183"/>
      <c r="B3" s="183"/>
      <c r="C3" s="183"/>
      <c r="D3" s="183"/>
      <c r="E3" s="183"/>
      <c r="F3" s="183"/>
      <c r="G3" s="183"/>
      <c r="H3" s="183"/>
      <c r="I3" s="183"/>
    </row>
    <row r="4" spans="1:13" ht="20.100000000000001" customHeight="1">
      <c r="A4" s="184">
        <v>1</v>
      </c>
      <c r="B4" s="185" t="s">
        <v>422</v>
      </c>
    </row>
    <row r="5" spans="1:13" ht="20.100000000000001" customHeight="1">
      <c r="A5" s="184">
        <v>2</v>
      </c>
      <c r="B5" s="185" t="s">
        <v>420</v>
      </c>
    </row>
    <row r="6" spans="1:13" ht="20.100000000000001" customHeight="1">
      <c r="A6" s="184">
        <v>3</v>
      </c>
      <c r="B6" s="185" t="s">
        <v>418</v>
      </c>
      <c r="M6" s="89"/>
    </row>
    <row r="7" spans="1:13" ht="20.100000000000001" customHeight="1">
      <c r="A7" s="184">
        <v>4</v>
      </c>
      <c r="B7" s="185" t="s">
        <v>417</v>
      </c>
    </row>
    <row r="8" spans="1:13" ht="20.100000000000001" customHeight="1">
      <c r="A8" s="184">
        <v>5</v>
      </c>
      <c r="B8" s="185" t="s">
        <v>416</v>
      </c>
    </row>
    <row r="9" spans="1:13" ht="20.100000000000001" customHeight="1">
      <c r="A9" s="184">
        <v>6</v>
      </c>
      <c r="B9" s="185" t="s">
        <v>414</v>
      </c>
    </row>
    <row r="10" spans="1:13" ht="20.100000000000001" customHeight="1">
      <c r="A10" s="184">
        <v>7</v>
      </c>
      <c r="B10" s="185" t="s">
        <v>411</v>
      </c>
    </row>
    <row r="11" spans="1:13" ht="20.100000000000001" customHeight="1">
      <c r="A11" s="184">
        <v>8</v>
      </c>
      <c r="B11" s="185" t="s">
        <v>410</v>
      </c>
    </row>
    <row r="12" spans="1:13" ht="20.100000000000001" customHeight="1">
      <c r="A12" s="184">
        <v>9</v>
      </c>
      <c r="B12" s="185" t="s">
        <v>423</v>
      </c>
    </row>
    <row r="13" spans="1:13" ht="20.100000000000001" customHeight="1">
      <c r="A13" s="184">
        <v>10</v>
      </c>
      <c r="B13" s="185" t="s">
        <v>424</v>
      </c>
    </row>
    <row r="14" spans="1:13" ht="20.100000000000001" customHeight="1">
      <c r="A14" s="184">
        <v>11</v>
      </c>
      <c r="B14" s="185" t="s">
        <v>425</v>
      </c>
    </row>
    <row r="15" spans="1:13" ht="20.100000000000001" customHeight="1">
      <c r="A15" s="184">
        <v>12</v>
      </c>
      <c r="B15" s="185" t="s">
        <v>426</v>
      </c>
    </row>
    <row r="16" spans="1:13" ht="20.100000000000001" customHeight="1">
      <c r="A16" s="184">
        <v>13</v>
      </c>
      <c r="B16" s="185" t="s">
        <v>428</v>
      </c>
      <c r="E16" s="184"/>
      <c r="F16" s="185"/>
    </row>
    <row r="17" spans="1:2" ht="20.100000000000001" customHeight="1">
      <c r="A17" s="184">
        <v>14</v>
      </c>
      <c r="B17" s="185" t="s">
        <v>427</v>
      </c>
    </row>
    <row r="18" spans="1:2" ht="20.100000000000001" customHeight="1">
      <c r="A18" s="184">
        <v>15</v>
      </c>
      <c r="B18" s="185" t="s">
        <v>429</v>
      </c>
    </row>
    <row r="19" spans="1:2" ht="20.100000000000001" customHeight="1">
      <c r="A19" s="184">
        <v>16</v>
      </c>
      <c r="B19" s="185" t="s">
        <v>430</v>
      </c>
    </row>
    <row r="20" spans="1:2" ht="20.100000000000001" customHeight="1">
      <c r="A20" s="184">
        <v>17</v>
      </c>
      <c r="B20" s="185" t="s">
        <v>431</v>
      </c>
    </row>
    <row r="21" spans="1:2" ht="20.100000000000001" customHeight="1">
      <c r="A21" s="184">
        <v>18</v>
      </c>
      <c r="B21" s="185" t="s">
        <v>432</v>
      </c>
    </row>
    <row r="22" spans="1:2" ht="20.100000000000001" customHeight="1">
      <c r="A22" s="184">
        <v>19</v>
      </c>
      <c r="B22" s="185" t="s">
        <v>433</v>
      </c>
    </row>
    <row r="23" spans="1:2" s="21" customFormat="1" ht="20.100000000000001" customHeight="1">
      <c r="A23" s="186">
        <v>20</v>
      </c>
      <c r="B23" s="187" t="s">
        <v>434</v>
      </c>
    </row>
    <row r="24" spans="1:2" ht="20.100000000000001" customHeight="1">
      <c r="A24" s="184">
        <v>21</v>
      </c>
      <c r="B24" s="185" t="s">
        <v>435</v>
      </c>
    </row>
    <row r="25" spans="1:2" ht="20.100000000000001" customHeight="1">
      <c r="A25" s="184">
        <v>22</v>
      </c>
      <c r="B25" s="185" t="s">
        <v>436</v>
      </c>
    </row>
    <row r="26" spans="1:2" ht="20.100000000000001" customHeight="1">
      <c r="A26" s="184">
        <v>23</v>
      </c>
      <c r="B26" s="185" t="s">
        <v>437</v>
      </c>
    </row>
    <row r="27" spans="1:2" ht="20.100000000000001" customHeight="1">
      <c r="A27" s="184">
        <v>24</v>
      </c>
      <c r="B27" s="185" t="s">
        <v>438</v>
      </c>
    </row>
    <row r="28" spans="1:2" ht="20.100000000000001" customHeight="1">
      <c r="A28" s="184">
        <v>25</v>
      </c>
      <c r="B28" s="185" t="s">
        <v>439</v>
      </c>
    </row>
    <row r="29" spans="1:2" ht="20.100000000000001" customHeight="1">
      <c r="A29" s="184">
        <v>26</v>
      </c>
      <c r="B29" s="185" t="s">
        <v>440</v>
      </c>
    </row>
    <row r="30" spans="1:2" ht="20.100000000000001" customHeight="1">
      <c r="A30" s="184">
        <v>27</v>
      </c>
      <c r="B30" s="185" t="s">
        <v>441</v>
      </c>
    </row>
    <row r="31" spans="1:2" ht="20.100000000000001" customHeight="1">
      <c r="A31" s="184">
        <v>28</v>
      </c>
      <c r="B31" s="185" t="s">
        <v>442</v>
      </c>
    </row>
    <row r="32" spans="1:2" ht="20.100000000000001" customHeight="1">
      <c r="A32" s="184">
        <v>29</v>
      </c>
      <c r="B32" s="185" t="s">
        <v>443</v>
      </c>
    </row>
    <row r="33" spans="1:2" ht="20.100000000000001" customHeight="1">
      <c r="A33" s="184">
        <v>30</v>
      </c>
      <c r="B33" s="185" t="s">
        <v>444</v>
      </c>
    </row>
    <row r="34" spans="1:2" ht="20.100000000000001" customHeight="1">
      <c r="A34" s="184">
        <v>31</v>
      </c>
      <c r="B34" s="185" t="s">
        <v>445</v>
      </c>
    </row>
    <row r="35" spans="1:2" ht="20.100000000000001" customHeight="1">
      <c r="A35" s="184">
        <v>32</v>
      </c>
      <c r="B35" s="185" t="s">
        <v>446</v>
      </c>
    </row>
    <row r="36" spans="1:2" ht="20.100000000000001" customHeight="1">
      <c r="A36" s="184">
        <v>33</v>
      </c>
      <c r="B36" s="185" t="s">
        <v>447</v>
      </c>
    </row>
  </sheetData>
  <mergeCells count="1">
    <mergeCell ref="A2:I2"/>
  </mergeCells>
  <phoneticPr fontId="55" type="noConversion"/>
  <pageMargins left="0.75" right="0.75" top="1" bottom="1" header="0.5" footer="0.5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37"/>
  <sheetViews>
    <sheetView view="pageBreakPreview" topLeftCell="A13" workbookViewId="0">
      <selection activeCell="B16" sqref="B16"/>
    </sheetView>
  </sheetViews>
  <sheetFormatPr defaultColWidth="9" defaultRowHeight="14.25"/>
  <cols>
    <col min="1" max="1" width="32.5" customWidth="1"/>
    <col min="2" max="2" width="29.25" customWidth="1"/>
  </cols>
  <sheetData>
    <row r="1" spans="1:3" ht="20.25" customHeight="1">
      <c r="A1" s="1" t="s">
        <v>92</v>
      </c>
    </row>
    <row r="2" spans="1:3" ht="20.25" customHeight="1">
      <c r="A2" s="216" t="s">
        <v>409</v>
      </c>
      <c r="B2" s="216"/>
      <c r="C2" s="35"/>
    </row>
    <row r="3" spans="1:3" ht="20.25" customHeight="1">
      <c r="A3" s="54"/>
      <c r="B3" s="55" t="s">
        <v>1</v>
      </c>
      <c r="C3" s="35"/>
    </row>
    <row r="4" spans="1:3" ht="20.100000000000001" customHeight="1">
      <c r="A4" s="25" t="s">
        <v>2</v>
      </c>
      <c r="B4" s="39" t="s">
        <v>3</v>
      </c>
      <c r="C4" s="40"/>
    </row>
    <row r="5" spans="1:3" ht="20.100000000000001" customHeight="1">
      <c r="A5" s="158" t="s">
        <v>4</v>
      </c>
      <c r="B5" s="159"/>
      <c r="C5" s="35"/>
    </row>
    <row r="6" spans="1:3" ht="20.100000000000001" customHeight="1">
      <c r="A6" s="160" t="s">
        <v>5</v>
      </c>
      <c r="B6" s="161"/>
      <c r="C6" s="45"/>
    </row>
    <row r="7" spans="1:3" ht="20.100000000000001" customHeight="1">
      <c r="A7" s="160" t="s">
        <v>6</v>
      </c>
      <c r="B7" s="161"/>
      <c r="C7" s="45"/>
    </row>
    <row r="8" spans="1:3" ht="20.100000000000001" customHeight="1">
      <c r="A8" s="160" t="s">
        <v>7</v>
      </c>
      <c r="B8" s="161"/>
      <c r="C8" s="45"/>
    </row>
    <row r="9" spans="1:3" ht="20.100000000000001" customHeight="1">
      <c r="A9" s="160" t="s">
        <v>8</v>
      </c>
      <c r="B9" s="161"/>
      <c r="C9" s="45"/>
    </row>
    <row r="10" spans="1:3" ht="20.100000000000001" customHeight="1">
      <c r="A10" s="160" t="s">
        <v>9</v>
      </c>
      <c r="B10" s="161"/>
      <c r="C10" s="45"/>
    </row>
    <row r="11" spans="1:3" ht="20.100000000000001" customHeight="1">
      <c r="A11" s="160" t="s">
        <v>10</v>
      </c>
      <c r="B11" s="161"/>
      <c r="C11" s="45"/>
    </row>
    <row r="12" spans="1:3" ht="20.100000000000001" customHeight="1">
      <c r="A12" s="160" t="s">
        <v>11</v>
      </c>
      <c r="B12" s="161"/>
      <c r="C12" s="45"/>
    </row>
    <row r="13" spans="1:3" ht="20.100000000000001" customHeight="1">
      <c r="A13" s="160" t="s">
        <v>12</v>
      </c>
      <c r="B13" s="161"/>
      <c r="C13" s="45"/>
    </row>
    <row r="14" spans="1:3" ht="20.100000000000001" customHeight="1">
      <c r="A14" s="160" t="s">
        <v>13</v>
      </c>
      <c r="B14" s="161"/>
      <c r="C14" s="45"/>
    </row>
    <row r="15" spans="1:3" ht="20.100000000000001" customHeight="1">
      <c r="A15" s="160" t="s">
        <v>14</v>
      </c>
      <c r="B15" s="161"/>
      <c r="C15" s="45"/>
    </row>
    <row r="16" spans="1:3" ht="20.100000000000001" customHeight="1">
      <c r="A16" s="160" t="s">
        <v>15</v>
      </c>
      <c r="B16" s="161"/>
      <c r="C16" s="45"/>
    </row>
    <row r="17" spans="1:3" ht="20.100000000000001" customHeight="1">
      <c r="A17" s="160" t="s">
        <v>16</v>
      </c>
      <c r="B17" s="161"/>
      <c r="C17" s="45"/>
    </row>
    <row r="18" spans="1:3" ht="20.100000000000001" customHeight="1">
      <c r="A18" s="160" t="s">
        <v>17</v>
      </c>
      <c r="B18" s="161"/>
    </row>
    <row r="19" spans="1:3" ht="20.100000000000001" customHeight="1">
      <c r="A19" s="158" t="s">
        <v>18</v>
      </c>
      <c r="B19" s="159"/>
    </row>
    <row r="20" spans="1:3" ht="18.75" customHeight="1">
      <c r="A20" s="162" t="s">
        <v>19</v>
      </c>
      <c r="B20" s="161"/>
    </row>
    <row r="21" spans="1:3" ht="18.75" customHeight="1">
      <c r="A21" s="162" t="s">
        <v>20</v>
      </c>
      <c r="B21" s="161"/>
    </row>
    <row r="22" spans="1:3" ht="18.75" customHeight="1">
      <c r="A22" s="162" t="s">
        <v>21</v>
      </c>
      <c r="B22" s="161"/>
    </row>
    <row r="23" spans="1:3" ht="16.5" customHeight="1">
      <c r="A23" s="162" t="s">
        <v>22</v>
      </c>
      <c r="B23" s="161"/>
    </row>
    <row r="24" spans="1:3" ht="18.75" customHeight="1">
      <c r="A24" s="163" t="s">
        <v>23</v>
      </c>
      <c r="B24" s="159"/>
    </row>
    <row r="25" spans="1:3" ht="17.25" customHeight="1">
      <c r="A25" s="219" t="s">
        <v>448</v>
      </c>
      <c r="B25" s="220"/>
    </row>
    <row r="26" spans="1:3" hidden="1">
      <c r="A26" s="99" t="s">
        <v>24</v>
      </c>
      <c r="B26" s="165">
        <v>19200</v>
      </c>
    </row>
    <row r="27" spans="1:3" hidden="1">
      <c r="A27" s="166" t="s">
        <v>25</v>
      </c>
      <c r="B27" s="159">
        <v>477483</v>
      </c>
    </row>
    <row r="28" spans="1:3" hidden="1">
      <c r="A28" s="167" t="s">
        <v>26</v>
      </c>
      <c r="B28" s="161">
        <v>15383</v>
      </c>
    </row>
    <row r="29" spans="1:3" hidden="1">
      <c r="A29" s="168" t="s">
        <v>27</v>
      </c>
      <c r="B29" s="169">
        <v>462100</v>
      </c>
    </row>
    <row r="30" spans="1:3" hidden="1">
      <c r="A30" s="170" t="s">
        <v>28</v>
      </c>
      <c r="B30" s="159">
        <f>SUM(B31:B33)</f>
        <v>224215.18</v>
      </c>
    </row>
    <row r="31" spans="1:3" hidden="1">
      <c r="A31" s="171" t="s">
        <v>29</v>
      </c>
      <c r="B31" s="161">
        <f>213936.79+400</f>
        <v>214336.79</v>
      </c>
    </row>
    <row r="32" spans="1:3" hidden="1">
      <c r="A32" s="171" t="s">
        <v>30</v>
      </c>
      <c r="B32" s="161">
        <v>1000</v>
      </c>
    </row>
    <row r="33" spans="1:2" hidden="1">
      <c r="A33" s="171" t="s">
        <v>31</v>
      </c>
      <c r="B33" s="161">
        <v>8878.39</v>
      </c>
    </row>
    <row r="34" spans="1:2" hidden="1">
      <c r="A34" s="170" t="s">
        <v>32</v>
      </c>
      <c r="B34" s="159">
        <v>50000</v>
      </c>
    </row>
    <row r="35" spans="1:2" hidden="1">
      <c r="A35" s="84" t="s">
        <v>33</v>
      </c>
      <c r="B35" s="159">
        <f>B25+B26+B27+B30+B34</f>
        <v>770898.17999999993</v>
      </c>
    </row>
    <row r="36" spans="1:2" hidden="1">
      <c r="A36" s="84" t="s">
        <v>93</v>
      </c>
      <c r="B36" s="159">
        <f>B25+B27-'10、罗溪镇一般公共预算支出表'!C19-'10、罗溪镇一般公共预算支出表'!C20</f>
        <v>-1114499.5547142799</v>
      </c>
    </row>
    <row r="37" spans="1:2">
      <c r="A37" s="191"/>
      <c r="B37" s="192"/>
    </row>
  </sheetData>
  <mergeCells count="2">
    <mergeCell ref="A2:B2"/>
    <mergeCell ref="A25:B25"/>
  </mergeCells>
  <phoneticPr fontId="55" type="noConversion"/>
  <printOptions horizontalCentered="1"/>
  <pageMargins left="1.05" right="0.74791666666666701" top="0.98402777777777795" bottom="0.98402777777777795" header="0.51180555555555596" footer="0.51180555555555596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5"/>
  <sheetViews>
    <sheetView view="pageBreakPreview" workbookViewId="0">
      <selection activeCell="C17" sqref="C17"/>
    </sheetView>
  </sheetViews>
  <sheetFormatPr defaultRowHeight="14.25"/>
  <cols>
    <col min="1" max="1" width="19.125" style="8" customWidth="1"/>
    <col min="2" max="2" width="31.5" style="8" customWidth="1"/>
    <col min="3" max="3" width="33.5" style="150" customWidth="1"/>
    <col min="4" max="16384" width="9" style="8"/>
  </cols>
  <sheetData>
    <row r="1" spans="1:3" ht="20.25" customHeight="1">
      <c r="A1" s="7" t="s">
        <v>94</v>
      </c>
    </row>
    <row r="2" spans="1:3" ht="20.25" customHeight="1">
      <c r="A2" s="224" t="s">
        <v>408</v>
      </c>
      <c r="B2" s="224"/>
      <c r="C2" s="224"/>
    </row>
    <row r="3" spans="1:3" ht="20.25" customHeight="1">
      <c r="A3" s="151"/>
      <c r="B3" s="152"/>
      <c r="C3" s="153" t="s">
        <v>1</v>
      </c>
    </row>
    <row r="4" spans="1:3" ht="20.100000000000001" customHeight="1">
      <c r="A4" s="94" t="s">
        <v>36</v>
      </c>
      <c r="B4" s="94" t="s">
        <v>37</v>
      </c>
      <c r="C4" s="39" t="s">
        <v>3</v>
      </c>
    </row>
    <row r="5" spans="1:3" ht="20.100000000000001" customHeight="1">
      <c r="A5" s="154">
        <v>201</v>
      </c>
      <c r="B5" s="155" t="s">
        <v>95</v>
      </c>
      <c r="C5" s="156">
        <v>2088.36</v>
      </c>
    </row>
    <row r="6" spans="1:3" ht="20.100000000000001" customHeight="1">
      <c r="A6" s="154">
        <v>203</v>
      </c>
      <c r="B6" s="155" t="s">
        <v>96</v>
      </c>
      <c r="C6" s="156">
        <v>2</v>
      </c>
    </row>
    <row r="7" spans="1:3" ht="20.100000000000001" customHeight="1">
      <c r="A7" s="154">
        <v>204</v>
      </c>
      <c r="B7" s="155" t="s">
        <v>97</v>
      </c>
      <c r="C7" s="156">
        <v>388.36</v>
      </c>
    </row>
    <row r="8" spans="1:3" ht="20.100000000000001" customHeight="1">
      <c r="A8" s="154">
        <v>205</v>
      </c>
      <c r="B8" s="155" t="s">
        <v>98</v>
      </c>
      <c r="C8" s="156">
        <v>8908.65</v>
      </c>
    </row>
    <row r="9" spans="1:3" ht="20.100000000000001" customHeight="1">
      <c r="A9" s="154">
        <v>207</v>
      </c>
      <c r="B9" s="155" t="s">
        <v>99</v>
      </c>
      <c r="C9" s="156">
        <v>501.16</v>
      </c>
    </row>
    <row r="10" spans="1:3" ht="20.100000000000001" customHeight="1">
      <c r="A10" s="154">
        <v>208</v>
      </c>
      <c r="B10" s="155" t="s">
        <v>100</v>
      </c>
      <c r="C10" s="156">
        <v>7221</v>
      </c>
    </row>
    <row r="11" spans="1:3" ht="20.100000000000001" customHeight="1">
      <c r="A11" s="154">
        <v>210</v>
      </c>
      <c r="B11" s="155" t="s">
        <v>101</v>
      </c>
      <c r="C11" s="156">
        <v>1517</v>
      </c>
    </row>
    <row r="12" spans="1:3" ht="20.100000000000001" customHeight="1">
      <c r="A12" s="154">
        <v>211</v>
      </c>
      <c r="B12" s="155" t="s">
        <v>102</v>
      </c>
      <c r="C12" s="156">
        <v>377.11</v>
      </c>
    </row>
    <row r="13" spans="1:3" ht="20.100000000000001" customHeight="1">
      <c r="A13" s="154">
        <v>212</v>
      </c>
      <c r="B13" s="155" t="s">
        <v>103</v>
      </c>
      <c r="C13" s="156">
        <v>7865.52</v>
      </c>
    </row>
    <row r="14" spans="1:3" ht="20.100000000000001" customHeight="1">
      <c r="A14" s="154">
        <v>213</v>
      </c>
      <c r="B14" s="155" t="s">
        <v>104</v>
      </c>
      <c r="C14" s="156">
        <v>1379.16</v>
      </c>
    </row>
    <row r="15" spans="1:3" ht="20.100000000000001" customHeight="1">
      <c r="A15" s="154" t="s">
        <v>342</v>
      </c>
      <c r="B15" s="155" t="s">
        <v>372</v>
      </c>
      <c r="C15" s="156">
        <v>872</v>
      </c>
    </row>
    <row r="16" spans="1:3" ht="20.100000000000001" customHeight="1">
      <c r="A16" s="154">
        <v>221</v>
      </c>
      <c r="B16" s="155" t="s">
        <v>105</v>
      </c>
      <c r="C16" s="156">
        <v>400</v>
      </c>
    </row>
    <row r="17" spans="1:3" ht="20.100000000000001" customHeight="1">
      <c r="A17" s="154">
        <v>224</v>
      </c>
      <c r="B17" s="155" t="s">
        <v>106</v>
      </c>
      <c r="C17" s="156">
        <v>130</v>
      </c>
    </row>
    <row r="18" spans="1:3" ht="19.5" customHeight="1">
      <c r="A18" s="253" t="s">
        <v>41</v>
      </c>
      <c r="B18" s="253"/>
      <c r="C18" s="88">
        <f>SUM(C5:C17)</f>
        <v>31650.32</v>
      </c>
    </row>
    <row r="19" spans="1:3" ht="19.5" hidden="1" customHeight="1">
      <c r="A19" s="226" t="s">
        <v>62</v>
      </c>
      <c r="B19" s="227"/>
      <c r="C19" s="88">
        <v>1271982.5547142799</v>
      </c>
    </row>
    <row r="20" spans="1:3" ht="19.5" hidden="1" customHeight="1">
      <c r="A20" s="226" t="s">
        <v>109</v>
      </c>
      <c r="B20" s="227"/>
      <c r="C20" s="88">
        <v>320000</v>
      </c>
    </row>
    <row r="21" spans="1:3" ht="19.5" hidden="1" customHeight="1">
      <c r="A21" s="226" t="s">
        <v>42</v>
      </c>
      <c r="B21" s="227"/>
      <c r="C21" s="157">
        <v>19200</v>
      </c>
    </row>
    <row r="22" spans="1:3" ht="19.5" customHeight="1">
      <c r="A22" s="253" t="s">
        <v>43</v>
      </c>
      <c r="B22" s="253"/>
      <c r="C22" s="88">
        <v>0</v>
      </c>
    </row>
    <row r="23" spans="1:3" ht="19.5" hidden="1" customHeight="1">
      <c r="A23" s="221" t="s">
        <v>45</v>
      </c>
      <c r="B23" s="222"/>
      <c r="C23" s="157">
        <v>50000</v>
      </c>
    </row>
    <row r="24" spans="1:3" ht="19.5" customHeight="1">
      <c r="A24" s="253" t="s">
        <v>46</v>
      </c>
      <c r="B24" s="253"/>
      <c r="C24" s="88">
        <f>C18+C22</f>
        <v>31650.32</v>
      </c>
    </row>
    <row r="25" spans="1:3" ht="18" customHeight="1"/>
  </sheetData>
  <mergeCells count="8">
    <mergeCell ref="A22:B22"/>
    <mergeCell ref="A23:B23"/>
    <mergeCell ref="A24:B24"/>
    <mergeCell ref="A2:C2"/>
    <mergeCell ref="A18:B18"/>
    <mergeCell ref="A19:B19"/>
    <mergeCell ref="A20:B20"/>
    <mergeCell ref="A21:B21"/>
  </mergeCells>
  <phoneticPr fontId="5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9"/>
  <sheetViews>
    <sheetView view="pageBreakPreview" workbookViewId="0">
      <selection activeCell="C120" sqref="C120"/>
    </sheetView>
  </sheetViews>
  <sheetFormatPr defaultRowHeight="14.25"/>
  <cols>
    <col min="1" max="1" width="12" style="11" customWidth="1"/>
    <col min="2" max="2" width="4" style="11" hidden="1" customWidth="1"/>
    <col min="3" max="3" width="37" style="136" customWidth="1"/>
    <col min="4" max="4" width="25" style="7" customWidth="1"/>
    <col min="5" max="5" width="12.75" style="8" customWidth="1"/>
    <col min="6" max="16384" width="9" style="8"/>
  </cols>
  <sheetData>
    <row r="1" spans="1:5" ht="20.25" customHeight="1">
      <c r="A1" s="136" t="s">
        <v>110</v>
      </c>
      <c r="B1" s="136"/>
    </row>
    <row r="2" spans="1:5" ht="20.25" customHeight="1">
      <c r="A2" s="254" t="s">
        <v>407</v>
      </c>
      <c r="B2" s="254"/>
      <c r="C2" s="254"/>
      <c r="D2" s="255"/>
    </row>
    <row r="3" spans="1:5" ht="20.25" customHeight="1">
      <c r="A3" s="137"/>
      <c r="B3" s="137"/>
      <c r="C3" s="138"/>
      <c r="D3" s="139" t="s">
        <v>1</v>
      </c>
    </row>
    <row r="4" spans="1:5" ht="20.100000000000001" customHeight="1">
      <c r="A4" s="140" t="s">
        <v>36</v>
      </c>
      <c r="B4" s="140"/>
      <c r="C4" s="140" t="s">
        <v>37</v>
      </c>
      <c r="D4" s="141" t="s">
        <v>3</v>
      </c>
    </row>
    <row r="5" spans="1:5">
      <c r="A5" s="142"/>
      <c r="B5" s="142"/>
      <c r="C5" s="143" t="s">
        <v>41</v>
      </c>
      <c r="D5" s="144">
        <f>D6+D25+D28+D44+D49+D52+D90+D95+D100+D109+D120+D123+D126</f>
        <v>31650.32</v>
      </c>
      <c r="E5" s="145"/>
    </row>
    <row r="6" spans="1:5" s="126" customFormat="1">
      <c r="A6" s="143">
        <v>201</v>
      </c>
      <c r="B6" s="143">
        <f t="shared" ref="B6:B13" si="0">LEN(A6)</f>
        <v>3</v>
      </c>
      <c r="C6" s="143" t="s">
        <v>95</v>
      </c>
      <c r="D6" s="144">
        <f>D7+D9+D13+D15+D18+D21+D23</f>
        <v>2088.36</v>
      </c>
    </row>
    <row r="7" spans="1:5" s="126" customFormat="1">
      <c r="A7" s="143">
        <v>20101</v>
      </c>
      <c r="B7" s="143">
        <f t="shared" si="0"/>
        <v>5</v>
      </c>
      <c r="C7" s="143" t="s">
        <v>111</v>
      </c>
      <c r="D7" s="144">
        <f>SUM(D8:D8)</f>
        <v>35</v>
      </c>
    </row>
    <row r="8" spans="1:5">
      <c r="A8" s="142">
        <v>2010101</v>
      </c>
      <c r="B8" s="143">
        <f t="shared" si="0"/>
        <v>7</v>
      </c>
      <c r="C8" s="142" t="s">
        <v>112</v>
      </c>
      <c r="D8" s="146">
        <v>35</v>
      </c>
    </row>
    <row r="9" spans="1:5" s="126" customFormat="1">
      <c r="A9" s="143">
        <v>20103</v>
      </c>
      <c r="B9" s="143">
        <f t="shared" si="0"/>
        <v>5</v>
      </c>
      <c r="C9" s="143" t="s">
        <v>114</v>
      </c>
      <c r="D9" s="144">
        <f>SUM(D10:D12)</f>
        <v>1520.3600000000001</v>
      </c>
    </row>
    <row r="10" spans="1:5">
      <c r="A10" s="142">
        <v>2010301</v>
      </c>
      <c r="B10" s="143">
        <f t="shared" si="0"/>
        <v>7</v>
      </c>
      <c r="C10" s="142" t="s">
        <v>112</v>
      </c>
      <c r="D10" s="146">
        <v>650</v>
      </c>
    </row>
    <row r="11" spans="1:5">
      <c r="A11" s="142">
        <v>2010350</v>
      </c>
      <c r="B11" s="143">
        <f t="shared" si="0"/>
        <v>7</v>
      </c>
      <c r="C11" s="142" t="s">
        <v>115</v>
      </c>
      <c r="D11" s="146">
        <v>20.36</v>
      </c>
    </row>
    <row r="12" spans="1:5">
      <c r="A12" s="142">
        <v>2010399</v>
      </c>
      <c r="B12" s="143">
        <f t="shared" si="0"/>
        <v>7</v>
      </c>
      <c r="C12" s="142" t="s">
        <v>116</v>
      </c>
      <c r="D12" s="146">
        <v>850</v>
      </c>
    </row>
    <row r="13" spans="1:5" s="126" customFormat="1">
      <c r="A13" s="143">
        <v>20105</v>
      </c>
      <c r="B13" s="143">
        <f t="shared" si="0"/>
        <v>5</v>
      </c>
      <c r="C13" s="143" t="s">
        <v>117</v>
      </c>
      <c r="D13" s="144">
        <f>SUM(D14:D14)</f>
        <v>1</v>
      </c>
    </row>
    <row r="14" spans="1:5">
      <c r="A14" s="142">
        <v>2010599</v>
      </c>
      <c r="B14" s="143">
        <f t="shared" ref="B14:B21" si="1">LEN(A14)</f>
        <v>7</v>
      </c>
      <c r="C14" s="142" t="s">
        <v>118</v>
      </c>
      <c r="D14" s="146">
        <v>1</v>
      </c>
    </row>
    <row r="15" spans="1:5" s="126" customFormat="1">
      <c r="A15" s="143">
        <v>20106</v>
      </c>
      <c r="B15" s="143">
        <f t="shared" si="1"/>
        <v>5</v>
      </c>
      <c r="C15" s="143" t="s">
        <v>119</v>
      </c>
      <c r="D15" s="144">
        <f>SUM(D16:D17)</f>
        <v>201</v>
      </c>
    </row>
    <row r="16" spans="1:5">
      <c r="A16" s="142">
        <v>2010601</v>
      </c>
      <c r="B16" s="143">
        <f t="shared" si="1"/>
        <v>7</v>
      </c>
      <c r="C16" s="142" t="s">
        <v>112</v>
      </c>
      <c r="D16" s="146">
        <v>200</v>
      </c>
    </row>
    <row r="17" spans="1:4">
      <c r="A17" s="142">
        <v>2010699</v>
      </c>
      <c r="B17" s="143">
        <f t="shared" si="1"/>
        <v>7</v>
      </c>
      <c r="C17" s="142" t="s">
        <v>120</v>
      </c>
      <c r="D17" s="146">
        <v>1</v>
      </c>
    </row>
    <row r="18" spans="1:4" s="126" customFormat="1">
      <c r="A18" s="143">
        <v>20129</v>
      </c>
      <c r="B18" s="143">
        <f t="shared" si="1"/>
        <v>5</v>
      </c>
      <c r="C18" s="143" t="s">
        <v>121</v>
      </c>
      <c r="D18" s="144">
        <f>SUM(D19:D20)</f>
        <v>51</v>
      </c>
    </row>
    <row r="19" spans="1:4">
      <c r="A19" s="142">
        <v>2012901</v>
      </c>
      <c r="B19" s="143">
        <f t="shared" si="1"/>
        <v>7</v>
      </c>
      <c r="C19" s="142" t="s">
        <v>112</v>
      </c>
      <c r="D19" s="146">
        <v>50</v>
      </c>
    </row>
    <row r="20" spans="1:4">
      <c r="A20" s="142">
        <v>2012999</v>
      </c>
      <c r="B20" s="143">
        <f t="shared" si="1"/>
        <v>7</v>
      </c>
      <c r="C20" s="142" t="s">
        <v>122</v>
      </c>
      <c r="D20" s="146">
        <v>1</v>
      </c>
    </row>
    <row r="21" spans="1:4" s="126" customFormat="1">
      <c r="A21" s="143">
        <v>20131</v>
      </c>
      <c r="B21" s="143">
        <f t="shared" si="1"/>
        <v>5</v>
      </c>
      <c r="C21" s="143" t="s">
        <v>123</v>
      </c>
      <c r="D21" s="144">
        <f>SUM(D22:D22)</f>
        <v>150</v>
      </c>
    </row>
    <row r="22" spans="1:4">
      <c r="A22" s="193">
        <v>2013102</v>
      </c>
      <c r="B22" s="143">
        <f t="shared" ref="B22:B41" si="2">LEN(A22)</f>
        <v>7</v>
      </c>
      <c r="C22" s="142" t="s">
        <v>113</v>
      </c>
      <c r="D22" s="146">
        <v>150</v>
      </c>
    </row>
    <row r="23" spans="1:4" s="126" customFormat="1">
      <c r="A23" s="143">
        <v>20133</v>
      </c>
      <c r="B23" s="143">
        <f t="shared" si="2"/>
        <v>5</v>
      </c>
      <c r="C23" s="143" t="s">
        <v>124</v>
      </c>
      <c r="D23" s="144">
        <f>SUM(D24:D24)</f>
        <v>130</v>
      </c>
    </row>
    <row r="24" spans="1:4">
      <c r="A24" s="142">
        <v>2013399</v>
      </c>
      <c r="B24" s="143">
        <f t="shared" si="2"/>
        <v>7</v>
      </c>
      <c r="C24" s="142" t="s">
        <v>125</v>
      </c>
      <c r="D24" s="146">
        <v>130</v>
      </c>
    </row>
    <row r="25" spans="1:4" s="126" customFormat="1">
      <c r="A25" s="143">
        <v>203</v>
      </c>
      <c r="B25" s="143">
        <f t="shared" si="2"/>
        <v>3</v>
      </c>
      <c r="C25" s="143" t="s">
        <v>96</v>
      </c>
      <c r="D25" s="144">
        <f>D26</f>
        <v>2</v>
      </c>
    </row>
    <row r="26" spans="1:4" s="126" customFormat="1">
      <c r="A26" s="143">
        <v>20306</v>
      </c>
      <c r="B26" s="143">
        <f t="shared" si="2"/>
        <v>5</v>
      </c>
      <c r="C26" s="143" t="s">
        <v>126</v>
      </c>
      <c r="D26" s="144">
        <f>SUM(D27:D27)</f>
        <v>2</v>
      </c>
    </row>
    <row r="27" spans="1:4">
      <c r="A27" s="142">
        <v>2030601</v>
      </c>
      <c r="B27" s="143">
        <f t="shared" si="2"/>
        <v>7</v>
      </c>
      <c r="C27" s="142" t="s">
        <v>127</v>
      </c>
      <c r="D27" s="146">
        <v>2</v>
      </c>
    </row>
    <row r="28" spans="1:4" s="126" customFormat="1">
      <c r="A28" s="143">
        <v>204</v>
      </c>
      <c r="B28" s="143">
        <f t="shared" si="2"/>
        <v>3</v>
      </c>
      <c r="C28" s="143" t="s">
        <v>97</v>
      </c>
      <c r="D28" s="144">
        <f>D34+D41</f>
        <v>388.36</v>
      </c>
    </row>
    <row r="29" spans="1:4" hidden="1">
      <c r="A29" s="142">
        <v>2040501</v>
      </c>
      <c r="B29" s="143">
        <f t="shared" si="2"/>
        <v>7</v>
      </c>
      <c r="C29" s="142" t="s">
        <v>112</v>
      </c>
      <c r="D29" s="146">
        <v>3628.2</v>
      </c>
    </row>
    <row r="30" spans="1:4" hidden="1">
      <c r="A30" s="142">
        <v>2040504</v>
      </c>
      <c r="B30" s="143">
        <f t="shared" si="2"/>
        <v>7</v>
      </c>
      <c r="C30" s="142" t="s">
        <v>128</v>
      </c>
      <c r="D30" s="146">
        <v>1620</v>
      </c>
    </row>
    <row r="31" spans="1:4" hidden="1">
      <c r="A31" s="142">
        <v>2040506</v>
      </c>
      <c r="B31" s="143">
        <f t="shared" si="2"/>
        <v>7</v>
      </c>
      <c r="C31" s="142" t="s">
        <v>129</v>
      </c>
      <c r="D31" s="146">
        <v>500</v>
      </c>
    </row>
    <row r="32" spans="1:4" hidden="1">
      <c r="A32" s="142">
        <v>2040550</v>
      </c>
      <c r="B32" s="143">
        <f t="shared" si="2"/>
        <v>7</v>
      </c>
      <c r="C32" s="142" t="s">
        <v>115</v>
      </c>
      <c r="D32" s="146">
        <v>584.41</v>
      </c>
    </row>
    <row r="33" spans="1:4" hidden="1">
      <c r="A33" s="142">
        <v>2040599</v>
      </c>
      <c r="B33" s="143">
        <f t="shared" si="2"/>
        <v>7</v>
      </c>
      <c r="C33" s="142" t="s">
        <v>130</v>
      </c>
      <c r="D33" s="146">
        <v>1148</v>
      </c>
    </row>
    <row r="34" spans="1:4" s="126" customFormat="1">
      <c r="A34" s="143">
        <v>20406</v>
      </c>
      <c r="B34" s="143">
        <f t="shared" si="2"/>
        <v>5</v>
      </c>
      <c r="C34" s="143" t="s">
        <v>131</v>
      </c>
      <c r="D34" s="144">
        <f>SUM(D38:D40)</f>
        <v>313.36</v>
      </c>
    </row>
    <row r="35" spans="1:4" hidden="1">
      <c r="A35" s="142">
        <v>2040604</v>
      </c>
      <c r="B35" s="143">
        <f t="shared" si="2"/>
        <v>7</v>
      </c>
      <c r="C35" s="142" t="s">
        <v>132</v>
      </c>
      <c r="D35" s="146">
        <v>195</v>
      </c>
    </row>
    <row r="36" spans="1:4" hidden="1">
      <c r="A36" s="142">
        <v>2040607</v>
      </c>
      <c r="B36" s="143">
        <f t="shared" si="2"/>
        <v>7</v>
      </c>
      <c r="C36" s="142" t="s">
        <v>133</v>
      </c>
      <c r="D36" s="146">
        <v>120</v>
      </c>
    </row>
    <row r="37" spans="1:4" hidden="1">
      <c r="A37" s="142">
        <v>2040610</v>
      </c>
      <c r="B37" s="143">
        <f t="shared" si="2"/>
        <v>7</v>
      </c>
      <c r="C37" s="142" t="s">
        <v>134</v>
      </c>
      <c r="D37" s="146">
        <v>100</v>
      </c>
    </row>
    <row r="38" spans="1:4">
      <c r="A38" s="142">
        <v>2040601</v>
      </c>
      <c r="B38" s="143">
        <f t="shared" si="2"/>
        <v>7</v>
      </c>
      <c r="C38" s="142" t="s">
        <v>343</v>
      </c>
      <c r="D38" s="146">
        <v>90</v>
      </c>
    </row>
    <row r="39" spans="1:4">
      <c r="A39" s="142">
        <v>2040604</v>
      </c>
      <c r="B39" s="143">
        <f t="shared" si="2"/>
        <v>7</v>
      </c>
      <c r="C39" s="142" t="s">
        <v>344</v>
      </c>
      <c r="D39" s="146">
        <v>200</v>
      </c>
    </row>
    <row r="40" spans="1:4">
      <c r="A40" s="142">
        <v>2040650</v>
      </c>
      <c r="B40" s="143">
        <f t="shared" si="2"/>
        <v>7</v>
      </c>
      <c r="C40" s="142" t="s">
        <v>345</v>
      </c>
      <c r="D40" s="146">
        <v>23.36</v>
      </c>
    </row>
    <row r="41" spans="1:4" s="126" customFormat="1">
      <c r="A41" s="143">
        <v>20499</v>
      </c>
      <c r="B41" s="143">
        <f t="shared" si="2"/>
        <v>5</v>
      </c>
      <c r="C41" s="143" t="s">
        <v>135</v>
      </c>
      <c r="D41" s="144">
        <f>SUM(D43)</f>
        <v>75</v>
      </c>
    </row>
    <row r="42" spans="1:4" hidden="1">
      <c r="A42" s="142">
        <v>2049999</v>
      </c>
      <c r="B42" s="143">
        <f t="shared" ref="B42:B55" si="3">LEN(A42)</f>
        <v>7</v>
      </c>
      <c r="C42" s="142" t="s">
        <v>136</v>
      </c>
      <c r="D42" s="146">
        <v>1371</v>
      </c>
    </row>
    <row r="43" spans="1:4">
      <c r="A43" s="142">
        <v>2049999</v>
      </c>
      <c r="B43" s="143">
        <f t="shared" si="3"/>
        <v>7</v>
      </c>
      <c r="C43" s="142" t="s">
        <v>346</v>
      </c>
      <c r="D43" s="146">
        <v>75</v>
      </c>
    </row>
    <row r="44" spans="1:4" s="126" customFormat="1">
      <c r="A44" s="143">
        <v>205</v>
      </c>
      <c r="B44" s="143">
        <f t="shared" si="3"/>
        <v>3</v>
      </c>
      <c r="C44" s="143" t="s">
        <v>98</v>
      </c>
      <c r="D44" s="144">
        <f>D45</f>
        <v>8908.65</v>
      </c>
    </row>
    <row r="45" spans="1:4" s="126" customFormat="1">
      <c r="A45" s="143">
        <v>20502</v>
      </c>
      <c r="B45" s="143">
        <f t="shared" si="3"/>
        <v>5</v>
      </c>
      <c r="C45" s="143" t="s">
        <v>137</v>
      </c>
      <c r="D45" s="144">
        <f>SUM(D46:D48)</f>
        <v>8908.65</v>
      </c>
    </row>
    <row r="46" spans="1:4">
      <c r="A46" s="142">
        <v>2050201</v>
      </c>
      <c r="B46" s="143">
        <f t="shared" si="3"/>
        <v>7</v>
      </c>
      <c r="C46" s="142" t="s">
        <v>138</v>
      </c>
      <c r="D46" s="146">
        <v>1872.28</v>
      </c>
    </row>
    <row r="47" spans="1:4">
      <c r="A47" s="142">
        <v>2050202</v>
      </c>
      <c r="B47" s="143">
        <f t="shared" si="3"/>
        <v>7</v>
      </c>
      <c r="C47" s="142" t="s">
        <v>139</v>
      </c>
      <c r="D47" s="146">
        <v>4398.0600000000004</v>
      </c>
    </row>
    <row r="48" spans="1:4">
      <c r="A48" s="142">
        <v>2050203</v>
      </c>
      <c r="B48" s="143">
        <f t="shared" si="3"/>
        <v>7</v>
      </c>
      <c r="C48" s="142" t="s">
        <v>140</v>
      </c>
      <c r="D48" s="146">
        <v>2638.31</v>
      </c>
    </row>
    <row r="49" spans="1:4" s="126" customFormat="1">
      <c r="A49" s="143">
        <v>207</v>
      </c>
      <c r="B49" s="143">
        <f t="shared" si="3"/>
        <v>3</v>
      </c>
      <c r="C49" s="143" t="s">
        <v>99</v>
      </c>
      <c r="D49" s="144">
        <f>D50</f>
        <v>501.16</v>
      </c>
    </row>
    <row r="50" spans="1:4" s="126" customFormat="1">
      <c r="A50" s="143">
        <v>20701</v>
      </c>
      <c r="B50" s="143">
        <f t="shared" si="3"/>
        <v>5</v>
      </c>
      <c r="C50" s="143" t="s">
        <v>141</v>
      </c>
      <c r="D50" s="144">
        <f>SUM(D51:D51)</f>
        <v>501.16</v>
      </c>
    </row>
    <row r="51" spans="1:4" s="126" customFormat="1">
      <c r="A51" s="142">
        <v>2070109</v>
      </c>
      <c r="B51" s="143">
        <f t="shared" si="3"/>
        <v>7</v>
      </c>
      <c r="C51" s="142" t="s">
        <v>347</v>
      </c>
      <c r="D51" s="146">
        <v>501.16</v>
      </c>
    </row>
    <row r="52" spans="1:4" s="126" customFormat="1">
      <c r="A52" s="143">
        <v>208</v>
      </c>
      <c r="B52" s="143">
        <f t="shared" si="3"/>
        <v>3</v>
      </c>
      <c r="C52" s="143" t="s">
        <v>100</v>
      </c>
      <c r="D52" s="148">
        <f>D53+D55+D62+D69+D71+D75+D77+D80+D82+D84+D86+D88</f>
        <v>7221</v>
      </c>
    </row>
    <row r="53" spans="1:4" s="126" customFormat="1">
      <c r="A53" s="143">
        <v>20802</v>
      </c>
      <c r="B53" s="143">
        <f t="shared" si="3"/>
        <v>5</v>
      </c>
      <c r="C53" s="143" t="s">
        <v>142</v>
      </c>
      <c r="D53" s="144">
        <f>SUM(D54:D54)</f>
        <v>40</v>
      </c>
    </row>
    <row r="54" spans="1:4">
      <c r="A54" s="142">
        <v>2080299</v>
      </c>
      <c r="B54" s="143">
        <f t="shared" si="3"/>
        <v>7</v>
      </c>
      <c r="C54" s="142" t="s">
        <v>143</v>
      </c>
      <c r="D54" s="146">
        <v>40</v>
      </c>
    </row>
    <row r="55" spans="1:4" s="126" customFormat="1">
      <c r="A55" s="143">
        <v>20805</v>
      </c>
      <c r="B55" s="143">
        <f t="shared" si="3"/>
        <v>5</v>
      </c>
      <c r="C55" s="143" t="s">
        <v>144</v>
      </c>
      <c r="D55" s="144">
        <f>SUM(D56:D61)</f>
        <v>1506</v>
      </c>
    </row>
    <row r="56" spans="1:4" s="126" customFormat="1">
      <c r="A56" s="142">
        <v>2080501</v>
      </c>
      <c r="B56" s="143">
        <v>7</v>
      </c>
      <c r="C56" s="142" t="s">
        <v>145</v>
      </c>
      <c r="D56" s="146">
        <v>185</v>
      </c>
    </row>
    <row r="57" spans="1:4" s="126" customFormat="1">
      <c r="A57" s="142">
        <v>2080502</v>
      </c>
      <c r="B57" s="143"/>
      <c r="C57" s="142" t="s">
        <v>348</v>
      </c>
      <c r="D57" s="146">
        <v>365</v>
      </c>
    </row>
    <row r="58" spans="1:4">
      <c r="A58" s="142">
        <v>2080505</v>
      </c>
      <c r="B58" s="143">
        <f t="shared" ref="B58:B90" si="4">LEN(A58)</f>
        <v>7</v>
      </c>
      <c r="C58" s="142" t="s">
        <v>146</v>
      </c>
      <c r="D58" s="146">
        <v>180</v>
      </c>
    </row>
    <row r="59" spans="1:4">
      <c r="A59" s="142">
        <v>2080506</v>
      </c>
      <c r="B59" s="143">
        <f t="shared" si="4"/>
        <v>7</v>
      </c>
      <c r="C59" s="142" t="s">
        <v>147</v>
      </c>
      <c r="D59" s="146">
        <v>60</v>
      </c>
    </row>
    <row r="60" spans="1:4">
      <c r="A60" s="142">
        <v>2080507</v>
      </c>
      <c r="B60" s="143"/>
      <c r="C60" s="142" t="s">
        <v>349</v>
      </c>
      <c r="D60" s="146">
        <v>700</v>
      </c>
    </row>
    <row r="61" spans="1:4">
      <c r="A61" s="142">
        <v>2080599</v>
      </c>
      <c r="B61" s="143">
        <f t="shared" si="4"/>
        <v>7</v>
      </c>
      <c r="C61" s="142" t="s">
        <v>148</v>
      </c>
      <c r="D61" s="146">
        <v>16</v>
      </c>
    </row>
    <row r="62" spans="1:4" s="126" customFormat="1">
      <c r="A62" s="143">
        <v>20808</v>
      </c>
      <c r="B62" s="143">
        <f t="shared" si="4"/>
        <v>5</v>
      </c>
      <c r="C62" s="143" t="s">
        <v>149</v>
      </c>
      <c r="D62" s="144">
        <f>SUM(D63:D68)</f>
        <v>402</v>
      </c>
    </row>
    <row r="63" spans="1:4" s="126" customFormat="1">
      <c r="A63" s="142">
        <v>2080801</v>
      </c>
      <c r="B63" s="143">
        <f t="shared" si="4"/>
        <v>7</v>
      </c>
      <c r="C63" s="142" t="s">
        <v>350</v>
      </c>
      <c r="D63" s="146">
        <v>22</v>
      </c>
    </row>
    <row r="64" spans="1:4" s="126" customFormat="1">
      <c r="A64" s="142">
        <v>2080802</v>
      </c>
      <c r="B64" s="143"/>
      <c r="C64" s="142" t="s">
        <v>351</v>
      </c>
      <c r="D64" s="146">
        <v>92</v>
      </c>
    </row>
    <row r="65" spans="1:4" s="126" customFormat="1">
      <c r="A65" s="142">
        <v>2080803</v>
      </c>
      <c r="B65" s="143"/>
      <c r="C65" s="142" t="s">
        <v>352</v>
      </c>
      <c r="D65" s="146">
        <v>90</v>
      </c>
    </row>
    <row r="66" spans="1:4" s="126" customFormat="1">
      <c r="A66" s="142">
        <v>2080805</v>
      </c>
      <c r="B66" s="143"/>
      <c r="C66" s="142" t="s">
        <v>353</v>
      </c>
      <c r="D66" s="146">
        <v>18</v>
      </c>
    </row>
    <row r="67" spans="1:4" s="126" customFormat="1">
      <c r="A67" s="142">
        <v>2080806</v>
      </c>
      <c r="B67" s="143"/>
      <c r="C67" s="142" t="s">
        <v>354</v>
      </c>
      <c r="D67" s="146">
        <v>90</v>
      </c>
    </row>
    <row r="68" spans="1:4">
      <c r="A68" s="142">
        <v>2080899</v>
      </c>
      <c r="B68" s="143">
        <f t="shared" si="4"/>
        <v>7</v>
      </c>
      <c r="C68" s="142" t="s">
        <v>150</v>
      </c>
      <c r="D68" s="146">
        <v>90</v>
      </c>
    </row>
    <row r="69" spans="1:4">
      <c r="A69" s="143">
        <v>20809</v>
      </c>
      <c r="B69" s="143"/>
      <c r="C69" s="143" t="s">
        <v>356</v>
      </c>
      <c r="D69" s="144">
        <f>SUM(D70)</f>
        <v>230</v>
      </c>
    </row>
    <row r="70" spans="1:4">
      <c r="A70" s="142">
        <v>2080902</v>
      </c>
      <c r="B70" s="143"/>
      <c r="C70" s="142" t="s">
        <v>355</v>
      </c>
      <c r="D70" s="146">
        <v>230</v>
      </c>
    </row>
    <row r="71" spans="1:4" s="126" customFormat="1">
      <c r="A71" s="143">
        <v>20810</v>
      </c>
      <c r="B71" s="143">
        <f t="shared" si="4"/>
        <v>5</v>
      </c>
      <c r="C71" s="143" t="s">
        <v>151</v>
      </c>
      <c r="D71" s="144">
        <f>SUM(D72:D74)</f>
        <v>480</v>
      </c>
    </row>
    <row r="72" spans="1:4" s="126" customFormat="1">
      <c r="A72" s="142">
        <v>2081002</v>
      </c>
      <c r="B72" s="142"/>
      <c r="C72" s="142" t="s">
        <v>357</v>
      </c>
      <c r="D72" s="146">
        <v>330</v>
      </c>
    </row>
    <row r="73" spans="1:4" s="126" customFormat="1">
      <c r="A73" s="142">
        <v>2081005</v>
      </c>
      <c r="B73" s="143">
        <f t="shared" si="4"/>
        <v>7</v>
      </c>
      <c r="C73" s="142" t="s">
        <v>152</v>
      </c>
      <c r="D73" s="146">
        <v>100</v>
      </c>
    </row>
    <row r="74" spans="1:4">
      <c r="A74" s="142">
        <v>2081099</v>
      </c>
      <c r="B74" s="143">
        <f t="shared" si="4"/>
        <v>7</v>
      </c>
      <c r="C74" s="142" t="s">
        <v>153</v>
      </c>
      <c r="D74" s="146">
        <v>50</v>
      </c>
    </row>
    <row r="75" spans="1:4" s="126" customFormat="1">
      <c r="A75" s="143">
        <v>20811</v>
      </c>
      <c r="B75" s="143">
        <f t="shared" si="4"/>
        <v>5</v>
      </c>
      <c r="C75" s="143" t="s">
        <v>154</v>
      </c>
      <c r="D75" s="144">
        <f>SUM(D76:D76)</f>
        <v>450</v>
      </c>
    </row>
    <row r="76" spans="1:4">
      <c r="A76" s="193">
        <v>2081107</v>
      </c>
      <c r="B76" s="143"/>
      <c r="C76" s="142" t="s">
        <v>358</v>
      </c>
      <c r="D76" s="146">
        <v>450</v>
      </c>
    </row>
    <row r="77" spans="1:4">
      <c r="A77" s="194">
        <v>20819</v>
      </c>
      <c r="B77" s="143"/>
      <c r="C77" s="142" t="s">
        <v>361</v>
      </c>
      <c r="D77" s="144">
        <f>SUM(D78:D79)</f>
        <v>300</v>
      </c>
    </row>
    <row r="78" spans="1:4">
      <c r="A78" s="193">
        <v>2081901</v>
      </c>
      <c r="B78" s="143"/>
      <c r="C78" s="142" t="s">
        <v>359</v>
      </c>
      <c r="D78" s="146">
        <v>90</v>
      </c>
    </row>
    <row r="79" spans="1:4">
      <c r="A79" s="193">
        <v>2081902</v>
      </c>
      <c r="B79" s="143"/>
      <c r="C79" s="142" t="s">
        <v>360</v>
      </c>
      <c r="D79" s="146">
        <v>210</v>
      </c>
    </row>
    <row r="80" spans="1:4" s="126" customFormat="1">
      <c r="A80" s="143">
        <v>20820</v>
      </c>
      <c r="B80" s="143">
        <f t="shared" si="4"/>
        <v>5</v>
      </c>
      <c r="C80" s="143" t="s">
        <v>155</v>
      </c>
      <c r="D80" s="144">
        <f>SUM(D81)</f>
        <v>20</v>
      </c>
    </row>
    <row r="81" spans="1:4">
      <c r="A81" s="142">
        <v>2082001</v>
      </c>
      <c r="B81" s="143">
        <f t="shared" si="4"/>
        <v>7</v>
      </c>
      <c r="C81" s="142" t="s">
        <v>156</v>
      </c>
      <c r="D81" s="146">
        <v>20</v>
      </c>
    </row>
    <row r="82" spans="1:4">
      <c r="A82" s="143">
        <v>20821</v>
      </c>
      <c r="B82" s="143"/>
      <c r="C82" s="143" t="s">
        <v>363</v>
      </c>
      <c r="D82" s="144">
        <f>SUM(D83)</f>
        <v>15</v>
      </c>
    </row>
    <row r="83" spans="1:4">
      <c r="A83" s="142">
        <v>2082102</v>
      </c>
      <c r="B83" s="143"/>
      <c r="C83" s="142" t="s">
        <v>362</v>
      </c>
      <c r="D83" s="146">
        <v>15</v>
      </c>
    </row>
    <row r="84" spans="1:4">
      <c r="A84" s="143">
        <v>20825</v>
      </c>
      <c r="B84" s="143"/>
      <c r="C84" s="143" t="s">
        <v>365</v>
      </c>
      <c r="D84" s="144">
        <f>SUM(D85)</f>
        <v>45</v>
      </c>
    </row>
    <row r="85" spans="1:4">
      <c r="A85" s="142">
        <v>2082502</v>
      </c>
      <c r="B85" s="143"/>
      <c r="C85" s="142" t="s">
        <v>364</v>
      </c>
      <c r="D85" s="146">
        <v>45</v>
      </c>
    </row>
    <row r="86" spans="1:4" s="126" customFormat="1">
      <c r="A86" s="143">
        <v>20826</v>
      </c>
      <c r="B86" s="143">
        <f t="shared" si="4"/>
        <v>5</v>
      </c>
      <c r="C86" s="143" t="s">
        <v>157</v>
      </c>
      <c r="D86" s="144">
        <f>SUM(D87)</f>
        <v>1593</v>
      </c>
    </row>
    <row r="87" spans="1:4">
      <c r="A87" s="142">
        <v>2082602</v>
      </c>
      <c r="B87" s="143">
        <f t="shared" si="4"/>
        <v>7</v>
      </c>
      <c r="C87" s="142" t="s">
        <v>158</v>
      </c>
      <c r="D87" s="146">
        <v>1593</v>
      </c>
    </row>
    <row r="88" spans="1:4" s="126" customFormat="1">
      <c r="A88" s="143">
        <v>20899</v>
      </c>
      <c r="B88" s="143">
        <f t="shared" si="4"/>
        <v>5</v>
      </c>
      <c r="C88" s="143" t="s">
        <v>159</v>
      </c>
      <c r="D88" s="144">
        <f>SUM(D89)</f>
        <v>2140</v>
      </c>
    </row>
    <row r="89" spans="1:4">
      <c r="A89" s="142">
        <v>2089999</v>
      </c>
      <c r="B89" s="143">
        <f t="shared" si="4"/>
        <v>7</v>
      </c>
      <c r="C89" s="142" t="s">
        <v>160</v>
      </c>
      <c r="D89" s="146">
        <v>2140</v>
      </c>
    </row>
    <row r="90" spans="1:4" s="126" customFormat="1">
      <c r="A90" s="143">
        <v>210</v>
      </c>
      <c r="B90" s="143">
        <f t="shared" si="4"/>
        <v>3</v>
      </c>
      <c r="C90" s="143" t="s">
        <v>101</v>
      </c>
      <c r="D90" s="148">
        <f>D91+D93</f>
        <v>1517</v>
      </c>
    </row>
    <row r="91" spans="1:4" s="126" customFormat="1">
      <c r="A91" s="143">
        <v>21003</v>
      </c>
      <c r="B91" s="143">
        <f t="shared" ref="B91:B116" si="5">LEN(A91)</f>
        <v>5</v>
      </c>
      <c r="C91" s="143" t="s">
        <v>161</v>
      </c>
      <c r="D91" s="144">
        <f>SUM(D92:D92)</f>
        <v>1500</v>
      </c>
    </row>
    <row r="92" spans="1:4">
      <c r="A92" s="142">
        <v>2100302</v>
      </c>
      <c r="B92" s="143">
        <f t="shared" si="5"/>
        <v>7</v>
      </c>
      <c r="C92" s="142" t="s">
        <v>162</v>
      </c>
      <c r="D92" s="146">
        <v>1500</v>
      </c>
    </row>
    <row r="93" spans="1:4" s="126" customFormat="1">
      <c r="A93" s="143">
        <v>21011</v>
      </c>
      <c r="B93" s="143">
        <f t="shared" si="5"/>
        <v>5</v>
      </c>
      <c r="C93" s="143" t="s">
        <v>163</v>
      </c>
      <c r="D93" s="144">
        <f>SUM(D94:D94)</f>
        <v>17</v>
      </c>
    </row>
    <row r="94" spans="1:4">
      <c r="A94" s="142">
        <v>2101101</v>
      </c>
      <c r="B94" s="143">
        <f t="shared" si="5"/>
        <v>7</v>
      </c>
      <c r="C94" s="142" t="s">
        <v>164</v>
      </c>
      <c r="D94" s="146">
        <v>17</v>
      </c>
    </row>
    <row r="95" spans="1:4" s="126" customFormat="1">
      <c r="A95" s="143">
        <v>211</v>
      </c>
      <c r="B95" s="143">
        <f t="shared" si="5"/>
        <v>3</v>
      </c>
      <c r="C95" s="143" t="s">
        <v>102</v>
      </c>
      <c r="D95" s="144">
        <f>D96+D98</f>
        <v>377.11</v>
      </c>
    </row>
    <row r="96" spans="1:4" s="126" customFormat="1">
      <c r="A96" s="143">
        <v>21101</v>
      </c>
      <c r="B96" s="143">
        <f t="shared" si="5"/>
        <v>5</v>
      </c>
      <c r="C96" s="143" t="s">
        <v>165</v>
      </c>
      <c r="D96" s="144">
        <f>SUM(D97)</f>
        <v>337.11</v>
      </c>
    </row>
    <row r="97" spans="1:4">
      <c r="A97" s="142">
        <v>2110199</v>
      </c>
      <c r="B97" s="143">
        <f t="shared" si="5"/>
        <v>7</v>
      </c>
      <c r="C97" s="142" t="s">
        <v>366</v>
      </c>
      <c r="D97" s="146">
        <v>337.11</v>
      </c>
    </row>
    <row r="98" spans="1:4" s="126" customFormat="1">
      <c r="A98" s="143">
        <v>21199</v>
      </c>
      <c r="B98" s="143">
        <f t="shared" si="5"/>
        <v>5</v>
      </c>
      <c r="C98" s="143" t="s">
        <v>367</v>
      </c>
      <c r="D98" s="144">
        <f>SUM(D99)</f>
        <v>40</v>
      </c>
    </row>
    <row r="99" spans="1:4">
      <c r="A99" s="142">
        <v>2119999</v>
      </c>
      <c r="B99" s="143">
        <f t="shared" si="5"/>
        <v>7</v>
      </c>
      <c r="C99" s="142" t="s">
        <v>368</v>
      </c>
      <c r="D99" s="146">
        <v>40</v>
      </c>
    </row>
    <row r="100" spans="1:4" s="126" customFormat="1">
      <c r="A100" s="143">
        <v>212</v>
      </c>
      <c r="B100" s="143">
        <f t="shared" si="5"/>
        <v>3</v>
      </c>
      <c r="C100" s="143" t="s">
        <v>103</v>
      </c>
      <c r="D100" s="144">
        <f>D101+D103+D105+D107</f>
        <v>7865.5199999999995</v>
      </c>
    </row>
    <row r="101" spans="1:4" s="126" customFormat="1">
      <c r="A101" s="143">
        <v>21201</v>
      </c>
      <c r="B101" s="143">
        <f t="shared" si="5"/>
        <v>5</v>
      </c>
      <c r="C101" s="143" t="s">
        <v>166</v>
      </c>
      <c r="D101" s="144">
        <f>SUM(D102:D102)</f>
        <v>291.44</v>
      </c>
    </row>
    <row r="102" spans="1:4">
      <c r="A102" s="142">
        <v>2120104</v>
      </c>
      <c r="B102" s="143">
        <f t="shared" si="5"/>
        <v>7</v>
      </c>
      <c r="C102" s="142" t="s">
        <v>167</v>
      </c>
      <c r="D102" s="146">
        <v>291.44</v>
      </c>
    </row>
    <row r="103" spans="1:4" s="126" customFormat="1">
      <c r="A103" s="143">
        <v>21203</v>
      </c>
      <c r="B103" s="143">
        <f t="shared" si="5"/>
        <v>5</v>
      </c>
      <c r="C103" s="143" t="s">
        <v>168</v>
      </c>
      <c r="D103" s="144">
        <f>SUM(D104)</f>
        <v>5000</v>
      </c>
    </row>
    <row r="104" spans="1:4">
      <c r="A104" s="142">
        <v>2120399</v>
      </c>
      <c r="B104" s="143">
        <f t="shared" si="5"/>
        <v>7</v>
      </c>
      <c r="C104" s="142" t="s">
        <v>169</v>
      </c>
      <c r="D104" s="146">
        <v>5000</v>
      </c>
    </row>
    <row r="105" spans="1:4" s="126" customFormat="1">
      <c r="A105" s="143">
        <v>21205</v>
      </c>
      <c r="B105" s="143">
        <f t="shared" si="5"/>
        <v>5</v>
      </c>
      <c r="C105" s="143" t="s">
        <v>170</v>
      </c>
      <c r="D105" s="144">
        <f>SUM(D106)</f>
        <v>2492</v>
      </c>
    </row>
    <row r="106" spans="1:4">
      <c r="A106" s="147">
        <v>2120501</v>
      </c>
      <c r="B106" s="143">
        <f t="shared" si="5"/>
        <v>7</v>
      </c>
      <c r="C106" s="142" t="s">
        <v>171</v>
      </c>
      <c r="D106" s="146">
        <v>2492</v>
      </c>
    </row>
    <row r="107" spans="1:4" s="126" customFormat="1">
      <c r="A107" s="143">
        <v>21206</v>
      </c>
      <c r="B107" s="143">
        <f t="shared" si="5"/>
        <v>5</v>
      </c>
      <c r="C107" s="143" t="s">
        <v>172</v>
      </c>
      <c r="D107" s="144">
        <f>SUM(D108)</f>
        <v>82.08</v>
      </c>
    </row>
    <row r="108" spans="1:4">
      <c r="A108" s="142">
        <v>2120601</v>
      </c>
      <c r="B108" s="143">
        <f t="shared" si="5"/>
        <v>7</v>
      </c>
      <c r="C108" s="142" t="s">
        <v>173</v>
      </c>
      <c r="D108" s="146">
        <v>82.08</v>
      </c>
    </row>
    <row r="109" spans="1:4" s="126" customFormat="1">
      <c r="A109" s="143">
        <v>213</v>
      </c>
      <c r="B109" s="143">
        <f t="shared" si="5"/>
        <v>3</v>
      </c>
      <c r="C109" s="143" t="s">
        <v>104</v>
      </c>
      <c r="D109" s="144">
        <f>D110+D115+D117</f>
        <v>1379.1599999999999</v>
      </c>
    </row>
    <row r="110" spans="1:4" s="126" customFormat="1">
      <c r="A110" s="143">
        <v>21301</v>
      </c>
      <c r="B110" s="143">
        <f t="shared" si="5"/>
        <v>5</v>
      </c>
      <c r="C110" s="143" t="s">
        <v>174</v>
      </c>
      <c r="D110" s="144">
        <f>SUM(D111:D114)</f>
        <v>775.16</v>
      </c>
    </row>
    <row r="111" spans="1:4">
      <c r="A111" s="142">
        <v>2130101</v>
      </c>
      <c r="B111" s="143">
        <f t="shared" si="5"/>
        <v>7</v>
      </c>
      <c r="C111" s="142" t="s">
        <v>112</v>
      </c>
      <c r="D111" s="146">
        <v>35</v>
      </c>
    </row>
    <row r="112" spans="1:4">
      <c r="A112" s="142">
        <v>2130104</v>
      </c>
      <c r="B112" s="143">
        <f t="shared" si="5"/>
        <v>7</v>
      </c>
      <c r="C112" s="142" t="s">
        <v>115</v>
      </c>
      <c r="D112" s="146">
        <v>130.16</v>
      </c>
    </row>
    <row r="113" spans="1:5">
      <c r="A113" s="142">
        <v>2130142</v>
      </c>
      <c r="B113" s="143">
        <f t="shared" si="5"/>
        <v>7</v>
      </c>
      <c r="C113" s="142" t="s">
        <v>369</v>
      </c>
      <c r="D113" s="146">
        <v>600</v>
      </c>
    </row>
    <row r="114" spans="1:5">
      <c r="A114" s="142">
        <v>2130199</v>
      </c>
      <c r="B114" s="143">
        <f t="shared" si="5"/>
        <v>7</v>
      </c>
      <c r="C114" s="142" t="s">
        <v>175</v>
      </c>
      <c r="D114" s="146">
        <v>10</v>
      </c>
    </row>
    <row r="115" spans="1:5" s="126" customFormat="1">
      <c r="A115" s="143">
        <v>21303</v>
      </c>
      <c r="B115" s="143">
        <f t="shared" si="5"/>
        <v>5</v>
      </c>
      <c r="C115" s="143" t="s">
        <v>176</v>
      </c>
      <c r="D115" s="144">
        <f>SUM(D116)</f>
        <v>149</v>
      </c>
    </row>
    <row r="116" spans="1:5">
      <c r="A116" s="142">
        <v>2130399</v>
      </c>
      <c r="B116" s="143">
        <f t="shared" si="5"/>
        <v>7</v>
      </c>
      <c r="C116" s="142" t="s">
        <v>370</v>
      </c>
      <c r="D116" s="146">
        <v>149</v>
      </c>
    </row>
    <row r="117" spans="1:5" s="126" customFormat="1">
      <c r="A117" s="143">
        <v>21307</v>
      </c>
      <c r="B117" s="143">
        <f>LEN(A117)</f>
        <v>5</v>
      </c>
      <c r="C117" s="143" t="s">
        <v>177</v>
      </c>
      <c r="D117" s="144">
        <f>SUM(D118:D119)</f>
        <v>455</v>
      </c>
    </row>
    <row r="118" spans="1:5">
      <c r="A118" s="142">
        <v>2130705</v>
      </c>
      <c r="B118" s="143">
        <f>LEN(A118)</f>
        <v>7</v>
      </c>
      <c r="C118" s="142" t="s">
        <v>371</v>
      </c>
      <c r="D118" s="146">
        <v>325</v>
      </c>
    </row>
    <row r="119" spans="1:5">
      <c r="A119" s="142">
        <v>2130706</v>
      </c>
      <c r="B119" s="143">
        <f t="shared" ref="B119:B127" si="6">LEN(A119)</f>
        <v>7</v>
      </c>
      <c r="C119" s="142" t="s">
        <v>178</v>
      </c>
      <c r="D119" s="146">
        <v>130</v>
      </c>
    </row>
    <row r="120" spans="1:5" s="126" customFormat="1">
      <c r="A120" s="143">
        <v>215</v>
      </c>
      <c r="B120" s="143">
        <f t="shared" si="6"/>
        <v>3</v>
      </c>
      <c r="C120" s="143" t="s">
        <v>372</v>
      </c>
      <c r="D120" s="144">
        <f>D121</f>
        <v>872</v>
      </c>
    </row>
    <row r="121" spans="1:5" s="7" customFormat="1">
      <c r="A121" s="143">
        <v>21508</v>
      </c>
      <c r="B121" s="143">
        <f t="shared" si="6"/>
        <v>5</v>
      </c>
      <c r="C121" s="142" t="s">
        <v>374</v>
      </c>
      <c r="D121" s="146">
        <f>SUM(D122)</f>
        <v>872</v>
      </c>
    </row>
    <row r="122" spans="1:5" s="7" customFormat="1">
      <c r="A122" s="142">
        <v>2150899</v>
      </c>
      <c r="B122" s="143">
        <f t="shared" si="6"/>
        <v>7</v>
      </c>
      <c r="C122" s="142" t="s">
        <v>373</v>
      </c>
      <c r="D122" s="146">
        <v>872</v>
      </c>
    </row>
    <row r="123" spans="1:5" s="126" customFormat="1">
      <c r="A123" s="143">
        <v>221</v>
      </c>
      <c r="B123" s="143">
        <f t="shared" si="6"/>
        <v>3</v>
      </c>
      <c r="C123" s="143" t="s">
        <v>105</v>
      </c>
      <c r="D123" s="144">
        <f>D124</f>
        <v>400</v>
      </c>
    </row>
    <row r="124" spans="1:5" s="126" customFormat="1" ht="16.5" customHeight="1">
      <c r="A124" s="143">
        <v>22102</v>
      </c>
      <c r="B124" s="143">
        <f t="shared" si="6"/>
        <v>5</v>
      </c>
      <c r="C124" s="143" t="s">
        <v>179</v>
      </c>
      <c r="D124" s="144">
        <f>SUM(D125:D125)</f>
        <v>400</v>
      </c>
      <c r="E124" s="149"/>
    </row>
    <row r="125" spans="1:5">
      <c r="A125" s="142">
        <v>2210201</v>
      </c>
      <c r="B125" s="143">
        <f t="shared" si="6"/>
        <v>7</v>
      </c>
      <c r="C125" s="142" t="s">
        <v>180</v>
      </c>
      <c r="D125" s="146">
        <v>400</v>
      </c>
    </row>
    <row r="126" spans="1:5" s="126" customFormat="1">
      <c r="A126" s="143">
        <v>224</v>
      </c>
      <c r="B126" s="143">
        <f t="shared" si="6"/>
        <v>3</v>
      </c>
      <c r="C126" s="143" t="s">
        <v>106</v>
      </c>
      <c r="D126" s="144">
        <f>D127</f>
        <v>130</v>
      </c>
    </row>
    <row r="127" spans="1:5" s="126" customFormat="1">
      <c r="A127" s="143">
        <v>22401</v>
      </c>
      <c r="B127" s="143">
        <f t="shared" si="6"/>
        <v>5</v>
      </c>
      <c r="C127" s="143" t="s">
        <v>181</v>
      </c>
      <c r="D127" s="144">
        <f>SUM(D128:D128)</f>
        <v>130</v>
      </c>
    </row>
    <row r="128" spans="1:5">
      <c r="A128" s="142">
        <v>2240106</v>
      </c>
      <c r="B128" s="143">
        <f>LEN(A128)</f>
        <v>7</v>
      </c>
      <c r="C128" s="142" t="s">
        <v>182</v>
      </c>
      <c r="D128" s="146">
        <v>130</v>
      </c>
    </row>
    <row r="129" spans="1:4">
      <c r="A129" s="256" t="s">
        <v>46</v>
      </c>
      <c r="B129" s="256"/>
      <c r="C129" s="256"/>
      <c r="D129" s="144">
        <f>D5</f>
        <v>31650.32</v>
      </c>
    </row>
  </sheetData>
  <autoFilter ref="A4:D129"/>
  <mergeCells count="2">
    <mergeCell ref="A2:D2"/>
    <mergeCell ref="A129:C129"/>
  </mergeCells>
  <phoneticPr fontId="5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workbookViewId="0">
      <selection activeCell="E19" sqref="E19"/>
    </sheetView>
  </sheetViews>
  <sheetFormatPr defaultRowHeight="14.25"/>
  <cols>
    <col min="1" max="1" width="13.25" style="8" customWidth="1"/>
    <col min="2" max="2" width="44.625" style="8" customWidth="1"/>
    <col min="3" max="3" width="20.75" style="8" customWidth="1"/>
    <col min="4" max="16384" width="9" style="8"/>
  </cols>
  <sheetData>
    <row r="1" spans="1:3" ht="25.5" customHeight="1">
      <c r="A1" s="7" t="s">
        <v>183</v>
      </c>
    </row>
    <row r="2" spans="1:3" ht="18.75">
      <c r="A2" s="257" t="s">
        <v>406</v>
      </c>
      <c r="B2" s="257"/>
      <c r="C2" s="257"/>
    </row>
    <row r="3" spans="1:3" ht="23.25" customHeight="1">
      <c r="B3" s="127" t="s">
        <v>184</v>
      </c>
      <c r="C3" s="128" t="s">
        <v>185</v>
      </c>
    </row>
    <row r="4" spans="1:3" ht="24" customHeight="1">
      <c r="A4" s="129" t="s">
        <v>36</v>
      </c>
      <c r="B4" s="130" t="s">
        <v>37</v>
      </c>
      <c r="C4" s="130" t="s">
        <v>3</v>
      </c>
    </row>
    <row r="5" spans="1:3" ht="24" customHeight="1">
      <c r="A5" s="62">
        <v>501</v>
      </c>
      <c r="B5" s="63" t="s">
        <v>186</v>
      </c>
      <c r="C5" s="131">
        <f>SUM(C6:C9)</f>
        <v>1817</v>
      </c>
    </row>
    <row r="6" spans="1:3" ht="24" customHeight="1">
      <c r="A6" s="65">
        <v>50101</v>
      </c>
      <c r="B6" s="66" t="s">
        <v>187</v>
      </c>
      <c r="C6" s="132">
        <v>1160</v>
      </c>
    </row>
    <row r="7" spans="1:3" ht="24" customHeight="1">
      <c r="A7" s="65">
        <v>50102</v>
      </c>
      <c r="B7" s="66" t="s">
        <v>188</v>
      </c>
      <c r="C7" s="132">
        <v>240</v>
      </c>
    </row>
    <row r="8" spans="1:3" ht="24" customHeight="1">
      <c r="A8" s="65">
        <v>50103</v>
      </c>
      <c r="B8" s="66" t="s">
        <v>189</v>
      </c>
      <c r="C8" s="132">
        <v>400</v>
      </c>
    </row>
    <row r="9" spans="1:3" ht="24" customHeight="1">
      <c r="A9" s="65">
        <v>50199</v>
      </c>
      <c r="B9" s="66" t="s">
        <v>190</v>
      </c>
      <c r="C9" s="132">
        <v>17</v>
      </c>
    </row>
    <row r="10" spans="1:3" ht="24" customHeight="1">
      <c r="A10" s="62">
        <v>502</v>
      </c>
      <c r="B10" s="63" t="s">
        <v>191</v>
      </c>
      <c r="C10" s="133">
        <f>SUM(C11:C18)</f>
        <v>2111</v>
      </c>
    </row>
    <row r="11" spans="1:3" ht="24" customHeight="1">
      <c r="A11" s="65">
        <v>50201</v>
      </c>
      <c r="B11" s="66" t="s">
        <v>192</v>
      </c>
      <c r="C11" s="132">
        <v>556</v>
      </c>
    </row>
    <row r="12" spans="1:3" ht="24" customHeight="1">
      <c r="A12" s="65">
        <v>50202</v>
      </c>
      <c r="B12" s="66" t="s">
        <v>193</v>
      </c>
      <c r="C12" s="132">
        <v>2</v>
      </c>
    </row>
    <row r="13" spans="1:3" ht="24" customHeight="1">
      <c r="A13" s="65">
        <v>50203</v>
      </c>
      <c r="B13" s="66" t="s">
        <v>194</v>
      </c>
      <c r="C13" s="132">
        <v>1</v>
      </c>
    </row>
    <row r="14" spans="1:3" ht="24" customHeight="1">
      <c r="A14" s="65">
        <v>50205</v>
      </c>
      <c r="B14" s="66" t="s">
        <v>403</v>
      </c>
      <c r="C14" s="132">
        <v>998</v>
      </c>
    </row>
    <row r="15" spans="1:3" ht="24" customHeight="1">
      <c r="A15" s="65">
        <v>50206</v>
      </c>
      <c r="B15" s="66" t="s">
        <v>195</v>
      </c>
      <c r="C15" s="132">
        <v>20</v>
      </c>
    </row>
    <row r="16" spans="1:3" ht="24" customHeight="1">
      <c r="A16" s="65">
        <v>50208</v>
      </c>
      <c r="B16" s="66" t="s">
        <v>196</v>
      </c>
      <c r="C16" s="132">
        <v>9</v>
      </c>
    </row>
    <row r="17" spans="1:3" ht="24" customHeight="1">
      <c r="A17" s="65">
        <v>50209</v>
      </c>
      <c r="B17" s="66" t="s">
        <v>405</v>
      </c>
      <c r="C17" s="132">
        <v>8</v>
      </c>
    </row>
    <row r="18" spans="1:3" ht="24" customHeight="1">
      <c r="A18" s="65">
        <v>50299</v>
      </c>
      <c r="B18" s="66" t="s">
        <v>197</v>
      </c>
      <c r="C18" s="132">
        <v>517</v>
      </c>
    </row>
    <row r="19" spans="1:3" s="126" customFormat="1" ht="24" customHeight="1">
      <c r="A19" s="62">
        <v>505</v>
      </c>
      <c r="B19" s="134" t="s">
        <v>198</v>
      </c>
      <c r="C19" s="133">
        <f>SUM(C20:C20)</f>
        <v>5457.57</v>
      </c>
    </row>
    <row r="20" spans="1:3" ht="24" customHeight="1">
      <c r="A20" s="65">
        <v>50501</v>
      </c>
      <c r="B20" s="135" t="s">
        <v>199</v>
      </c>
      <c r="C20" s="132">
        <v>5457.57</v>
      </c>
    </row>
    <row r="21" spans="1:3" ht="24" customHeight="1">
      <c r="A21" s="62">
        <v>509</v>
      </c>
      <c r="B21" s="63" t="s">
        <v>200</v>
      </c>
      <c r="C21" s="133">
        <f>SUM(C22:C22)</f>
        <v>320</v>
      </c>
    </row>
    <row r="22" spans="1:3" ht="24" customHeight="1">
      <c r="A22" s="65">
        <v>50905</v>
      </c>
      <c r="B22" s="66" t="s">
        <v>404</v>
      </c>
      <c r="C22" s="132">
        <v>320</v>
      </c>
    </row>
    <row r="23" spans="1:3" ht="24" customHeight="1">
      <c r="A23" s="62"/>
      <c r="B23" s="63" t="s">
        <v>201</v>
      </c>
      <c r="C23" s="131">
        <f>C5+C10+C19+C21</f>
        <v>9705.57</v>
      </c>
    </row>
  </sheetData>
  <mergeCells count="1">
    <mergeCell ref="A2:C2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5"/>
  <sheetViews>
    <sheetView view="pageBreakPreview" workbookViewId="0">
      <selection activeCell="C8" sqref="C8"/>
    </sheetView>
  </sheetViews>
  <sheetFormatPr defaultColWidth="9" defaultRowHeight="14.25"/>
  <cols>
    <col min="1" max="1" width="23" customWidth="1"/>
    <col min="2" max="2" width="23.5" customWidth="1"/>
    <col min="3" max="3" width="30.25" customWidth="1"/>
  </cols>
  <sheetData>
    <row r="1" spans="1:8" ht="20.25" customHeight="1">
      <c r="A1" s="1" t="s">
        <v>202</v>
      </c>
    </row>
    <row r="2" spans="1:8" ht="20.25" customHeight="1">
      <c r="A2" s="258" t="s">
        <v>402</v>
      </c>
      <c r="B2" s="258"/>
      <c r="C2" s="258"/>
    </row>
    <row r="3" spans="1:8" ht="20.25" customHeight="1">
      <c r="A3" s="28"/>
      <c r="C3" s="118" t="s">
        <v>1</v>
      </c>
    </row>
    <row r="4" spans="1:8" ht="20.100000000000001" customHeight="1">
      <c r="A4" s="29" t="s">
        <v>203</v>
      </c>
      <c r="B4" s="29" t="s">
        <v>204</v>
      </c>
      <c r="C4" s="119" t="s">
        <v>205</v>
      </c>
    </row>
    <row r="5" spans="1:8" ht="20.100000000000001" customHeight="1">
      <c r="A5" s="31"/>
      <c r="B5" s="120"/>
      <c r="C5" s="121"/>
    </row>
    <row r="6" spans="1:8" ht="20.100000000000001" customHeight="1">
      <c r="A6" s="31"/>
      <c r="B6" s="120"/>
      <c r="C6" s="121"/>
    </row>
    <row r="7" spans="1:8" ht="20.100000000000001" customHeight="1">
      <c r="A7" s="31"/>
      <c r="B7" s="120"/>
      <c r="C7" s="121"/>
    </row>
    <row r="8" spans="1:8" ht="20.100000000000001" customHeight="1">
      <c r="A8" s="31"/>
      <c r="B8" s="120"/>
      <c r="C8" s="121"/>
    </row>
    <row r="9" spans="1:8" ht="20.100000000000001" customHeight="1">
      <c r="A9" s="259" t="s">
        <v>401</v>
      </c>
      <c r="B9" s="260"/>
      <c r="C9" s="261"/>
    </row>
    <row r="10" spans="1:8" ht="20.100000000000001" customHeight="1">
      <c r="A10" s="122"/>
      <c r="B10" s="122"/>
      <c r="C10" s="122"/>
      <c r="D10" s="123"/>
      <c r="E10" s="124"/>
      <c r="F10" s="124"/>
      <c r="G10" s="124"/>
      <c r="H10" s="124"/>
    </row>
    <row r="11" spans="1:8">
      <c r="A11" s="125"/>
      <c r="B11" s="125"/>
      <c r="C11" s="125"/>
      <c r="D11" s="125"/>
    </row>
    <row r="12" spans="1:8">
      <c r="A12" s="125"/>
      <c r="B12" s="125"/>
      <c r="C12" s="125"/>
      <c r="D12" s="125"/>
    </row>
    <row r="13" spans="1:8">
      <c r="A13" s="125"/>
      <c r="B13" s="125"/>
      <c r="C13" s="125"/>
      <c r="D13" s="125"/>
    </row>
    <row r="14" spans="1:8">
      <c r="A14" s="125"/>
      <c r="B14" s="125"/>
      <c r="C14" s="125"/>
      <c r="D14" s="125"/>
    </row>
    <row r="15" spans="1:8">
      <c r="A15" s="125"/>
      <c r="B15" s="125"/>
      <c r="C15" s="125"/>
      <c r="D15" s="125"/>
    </row>
  </sheetData>
  <mergeCells count="2">
    <mergeCell ref="A2:C2"/>
    <mergeCell ref="A9:C9"/>
  </mergeCells>
  <phoneticPr fontId="55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A9" sqref="A9:C9"/>
    </sheetView>
  </sheetViews>
  <sheetFormatPr defaultColWidth="9" defaultRowHeight="14.25"/>
  <cols>
    <col min="1" max="1" width="32.25" customWidth="1"/>
    <col min="2" max="2" width="13.75" customWidth="1"/>
    <col min="3" max="3" width="39.625" customWidth="1"/>
  </cols>
  <sheetData>
    <row r="1" spans="1:3" ht="20.25" customHeight="1">
      <c r="A1" s="1" t="s">
        <v>206</v>
      </c>
      <c r="B1" s="1"/>
    </row>
    <row r="2" spans="1:3" ht="20.25" customHeight="1">
      <c r="A2" s="258" t="s">
        <v>399</v>
      </c>
      <c r="B2" s="258"/>
      <c r="C2" s="258"/>
    </row>
    <row r="3" spans="1:3" ht="20.25" customHeight="1">
      <c r="A3" s="28"/>
      <c r="B3" s="28"/>
      <c r="C3" s="118" t="s">
        <v>1</v>
      </c>
    </row>
    <row r="4" spans="1:3" ht="20.100000000000001" customHeight="1">
      <c r="A4" s="29" t="s">
        <v>203</v>
      </c>
      <c r="B4" s="29" t="s">
        <v>207</v>
      </c>
      <c r="C4" s="119" t="s">
        <v>3</v>
      </c>
    </row>
    <row r="5" spans="1:3" ht="20.100000000000001" customHeight="1">
      <c r="A5" s="31"/>
      <c r="B5" s="31"/>
      <c r="C5" s="32"/>
    </row>
    <row r="6" spans="1:3" ht="20.100000000000001" customHeight="1">
      <c r="A6" s="31"/>
      <c r="B6" s="31"/>
      <c r="C6" s="32"/>
    </row>
    <row r="7" spans="1:3" ht="20.100000000000001" customHeight="1">
      <c r="A7" s="31"/>
      <c r="B7" s="31"/>
      <c r="C7" s="32"/>
    </row>
    <row r="8" spans="1:3" ht="20.100000000000001" customHeight="1">
      <c r="A8" s="31"/>
      <c r="B8" s="31"/>
      <c r="C8" s="32"/>
    </row>
    <row r="9" spans="1:3" ht="20.25" customHeight="1">
      <c r="A9" s="262" t="s">
        <v>400</v>
      </c>
      <c r="B9" s="262"/>
      <c r="C9" s="262"/>
    </row>
  </sheetData>
  <mergeCells count="2">
    <mergeCell ref="A2:C2"/>
    <mergeCell ref="A9:C9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9"/>
  <sheetViews>
    <sheetView view="pageBreakPreview" workbookViewId="0">
      <selection activeCell="B9" sqref="B9"/>
    </sheetView>
  </sheetViews>
  <sheetFormatPr defaultColWidth="9" defaultRowHeight="14.25"/>
  <cols>
    <col min="2" max="2" width="32.75" customWidth="1"/>
    <col min="3" max="3" width="15.375" style="109" customWidth="1"/>
    <col min="4" max="4" width="32.75" customWidth="1"/>
  </cols>
  <sheetData>
    <row r="1" spans="1:4" ht="20.25" customHeight="1">
      <c r="A1" s="110" t="s">
        <v>209</v>
      </c>
      <c r="B1" s="21"/>
      <c r="C1" s="111"/>
      <c r="D1" s="21"/>
    </row>
    <row r="2" spans="1:4" ht="20.25" customHeight="1">
      <c r="A2" s="263" t="s">
        <v>398</v>
      </c>
      <c r="B2" s="263"/>
      <c r="C2" s="264"/>
      <c r="D2" s="263"/>
    </row>
    <row r="3" spans="1:4" ht="20.25" customHeight="1">
      <c r="A3" s="21"/>
      <c r="B3" s="21"/>
      <c r="C3" s="111"/>
      <c r="D3" s="112" t="s">
        <v>1</v>
      </c>
    </row>
    <row r="4" spans="1:4" ht="21.95" customHeight="1">
      <c r="A4" s="113" t="s">
        <v>210</v>
      </c>
      <c r="B4" s="113" t="s">
        <v>211</v>
      </c>
      <c r="C4" s="114" t="s">
        <v>3</v>
      </c>
      <c r="D4" s="113" t="s">
        <v>212</v>
      </c>
    </row>
    <row r="5" spans="1:4" ht="21.95" customHeight="1">
      <c r="A5" s="115">
        <v>1</v>
      </c>
      <c r="B5" s="42"/>
      <c r="C5" s="43"/>
      <c r="D5" s="116"/>
    </row>
    <row r="6" spans="1:4" ht="21.95" customHeight="1">
      <c r="A6" s="115">
        <v>2</v>
      </c>
      <c r="B6" s="42"/>
      <c r="C6" s="117"/>
      <c r="D6" s="115"/>
    </row>
    <row r="7" spans="1:4" ht="21.95" customHeight="1">
      <c r="A7" s="115">
        <v>3</v>
      </c>
      <c r="B7" s="42"/>
      <c r="C7" s="117"/>
      <c r="D7" s="115"/>
    </row>
    <row r="8" spans="1:4" ht="21.95" customHeight="1">
      <c r="A8" s="115">
        <v>4</v>
      </c>
      <c r="B8" s="42"/>
      <c r="C8" s="43"/>
      <c r="D8" s="116"/>
    </row>
    <row r="9" spans="1:4" ht="20.25" customHeight="1">
      <c r="A9" s="214" t="s">
        <v>450</v>
      </c>
    </row>
  </sheetData>
  <mergeCells count="1">
    <mergeCell ref="A2:D2"/>
  </mergeCells>
  <phoneticPr fontId="55" type="noConversion"/>
  <pageMargins left="0.69930555555555596" right="0.25" top="0.75" bottom="0.75" header="0.3" footer="0.3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zoomScaleSheetLayoutView="100" workbookViewId="0">
      <selection activeCell="B16" sqref="B16"/>
    </sheetView>
  </sheetViews>
  <sheetFormatPr defaultColWidth="9" defaultRowHeight="14.25"/>
  <cols>
    <col min="1" max="1" width="47" customWidth="1"/>
    <col min="2" max="2" width="35.875" customWidth="1"/>
  </cols>
  <sheetData>
    <row r="1" spans="1:3" ht="20.25" customHeight="1">
      <c r="A1" s="1" t="s">
        <v>213</v>
      </c>
    </row>
    <row r="2" spans="1:3" ht="20.25" customHeight="1">
      <c r="A2" s="265" t="s">
        <v>430</v>
      </c>
      <c r="B2" s="265"/>
    </row>
    <row r="3" spans="1:3" ht="20.25" customHeight="1">
      <c r="A3" s="101"/>
      <c r="B3" s="102" t="s">
        <v>214</v>
      </c>
    </row>
    <row r="4" spans="1:3" ht="20.100000000000001" customHeight="1">
      <c r="A4" s="103" t="s">
        <v>2</v>
      </c>
      <c r="B4" s="103" t="s">
        <v>215</v>
      </c>
    </row>
    <row r="5" spans="1:3" ht="20.100000000000001" customHeight="1">
      <c r="A5" s="104" t="s">
        <v>216</v>
      </c>
      <c r="B5" s="105">
        <f>B6+B7+B8</f>
        <v>29</v>
      </c>
      <c r="C5" s="100"/>
    </row>
    <row r="6" spans="1:3" ht="20.100000000000001" customHeight="1">
      <c r="A6" s="106" t="s">
        <v>217</v>
      </c>
      <c r="B6" s="105"/>
      <c r="C6" s="100"/>
    </row>
    <row r="7" spans="1:3" ht="20.100000000000001" customHeight="1">
      <c r="A7" s="106" t="s">
        <v>195</v>
      </c>
      <c r="B7" s="105">
        <v>20</v>
      </c>
      <c r="C7" s="100"/>
    </row>
    <row r="8" spans="1:3" ht="20.100000000000001" customHeight="1">
      <c r="A8" s="106" t="s">
        <v>218</v>
      </c>
      <c r="B8" s="105">
        <v>9</v>
      </c>
      <c r="C8" s="100"/>
    </row>
    <row r="9" spans="1:3" ht="20.100000000000001" customHeight="1">
      <c r="A9" s="106" t="s">
        <v>219</v>
      </c>
      <c r="B9" s="105">
        <v>9</v>
      </c>
      <c r="C9" s="100"/>
    </row>
    <row r="10" spans="1:3" ht="20.100000000000001" customHeight="1">
      <c r="A10" s="107" t="s">
        <v>220</v>
      </c>
      <c r="B10" s="105"/>
      <c r="C10" s="100"/>
    </row>
    <row r="11" spans="1:3" ht="20.100000000000001" customHeight="1">
      <c r="A11" s="107" t="s">
        <v>193</v>
      </c>
      <c r="B11" s="105">
        <v>17</v>
      </c>
      <c r="C11" s="100"/>
    </row>
    <row r="12" spans="1:3" ht="20.100000000000001" customHeight="1">
      <c r="A12" s="107" t="s">
        <v>194</v>
      </c>
      <c r="B12" s="105">
        <v>13</v>
      </c>
      <c r="C12" s="100"/>
    </row>
    <row r="13" spans="1:3" ht="9" customHeight="1">
      <c r="A13" s="101"/>
      <c r="B13" s="101"/>
    </row>
    <row r="14" spans="1:3" ht="72.95" customHeight="1">
      <c r="A14" s="266" t="s">
        <v>454</v>
      </c>
      <c r="B14" s="267"/>
    </row>
    <row r="15" spans="1:3">
      <c r="A15" s="108"/>
      <c r="B15" s="108"/>
    </row>
    <row r="16" spans="1:3">
      <c r="A16" s="108"/>
      <c r="B16" s="108"/>
    </row>
    <row r="17" spans="1:2">
      <c r="A17" s="108"/>
      <c r="B17" s="108"/>
    </row>
    <row r="18" spans="1:2">
      <c r="A18" s="108"/>
      <c r="B18" s="108"/>
    </row>
  </sheetData>
  <mergeCells count="2">
    <mergeCell ref="A2:B2"/>
    <mergeCell ref="A14:B14"/>
  </mergeCells>
  <phoneticPr fontId="55" type="noConversion"/>
  <printOptions horizontalCentered="1"/>
  <pageMargins left="0.22916666666666699" right="0.21875" top="0.74791666666666701" bottom="0.74791666666666701" header="0.31388888888888899" footer="0.31388888888888899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17"/>
  <sheetViews>
    <sheetView view="pageBreakPreview" workbookViewId="0">
      <selection activeCell="A9" sqref="A9:B9"/>
    </sheetView>
  </sheetViews>
  <sheetFormatPr defaultColWidth="9" defaultRowHeight="14.25"/>
  <cols>
    <col min="1" max="1" width="35.625" style="89" customWidth="1"/>
    <col min="2" max="2" width="24.25" customWidth="1"/>
  </cols>
  <sheetData>
    <row r="1" spans="1:3" ht="20.25" customHeight="1">
      <c r="A1" s="90" t="s">
        <v>221</v>
      </c>
    </row>
    <row r="2" spans="1:3" ht="20.25" customHeight="1">
      <c r="A2" s="268" t="s">
        <v>397</v>
      </c>
      <c r="B2" s="268"/>
      <c r="C2" s="91"/>
    </row>
    <row r="3" spans="1:3" ht="20.25" customHeight="1">
      <c r="A3" s="92"/>
      <c r="B3" s="93" t="s">
        <v>1</v>
      </c>
    </row>
    <row r="4" spans="1:3" ht="24" customHeight="1">
      <c r="A4" s="30" t="s">
        <v>48</v>
      </c>
      <c r="B4" s="94" t="s">
        <v>3</v>
      </c>
    </row>
    <row r="5" spans="1:3" ht="24" customHeight="1">
      <c r="A5" s="95" t="s">
        <v>49</v>
      </c>
      <c r="B5" s="96"/>
      <c r="C5" s="91"/>
    </row>
    <row r="6" spans="1:3" ht="24" customHeight="1">
      <c r="A6" s="95" t="s">
        <v>50</v>
      </c>
      <c r="B6" s="96"/>
      <c r="C6" s="91"/>
    </row>
    <row r="7" spans="1:3" ht="24" customHeight="1">
      <c r="A7" s="95" t="s">
        <v>51</v>
      </c>
      <c r="B7" s="96"/>
      <c r="C7" s="91"/>
    </row>
    <row r="8" spans="1:3" ht="28.5" customHeight="1">
      <c r="A8" s="97" t="s">
        <v>52</v>
      </c>
      <c r="B8" s="98"/>
      <c r="C8" s="91"/>
    </row>
    <row r="9" spans="1:3" ht="24" customHeight="1">
      <c r="A9" s="269" t="s">
        <v>395</v>
      </c>
      <c r="B9" s="270"/>
      <c r="C9" s="91"/>
    </row>
    <row r="10" spans="1:3" ht="18.95" hidden="1" customHeight="1">
      <c r="A10" s="99" t="s">
        <v>53</v>
      </c>
      <c r="B10" s="98">
        <v>91000</v>
      </c>
    </row>
    <row r="11" spans="1:3" ht="21" hidden="1">
      <c r="A11" s="84" t="s">
        <v>33</v>
      </c>
      <c r="B11" s="98">
        <f>SUM(B9:B10)</f>
        <v>91000</v>
      </c>
      <c r="C11" s="91"/>
    </row>
    <row r="13" spans="1:3" ht="21">
      <c r="C13" s="91"/>
    </row>
    <row r="15" spans="1:3" ht="21">
      <c r="C15" s="91"/>
    </row>
    <row r="17" spans="3:3" ht="21">
      <c r="C17" s="91"/>
    </row>
  </sheetData>
  <mergeCells count="2">
    <mergeCell ref="A2:B2"/>
    <mergeCell ref="A9:B9"/>
  </mergeCells>
  <phoneticPr fontId="5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Y15"/>
  <sheetViews>
    <sheetView view="pageBreakPreview" workbookViewId="0">
      <selection activeCell="A2" sqref="A2:C2"/>
    </sheetView>
  </sheetViews>
  <sheetFormatPr defaultColWidth="9" defaultRowHeight="14.25"/>
  <cols>
    <col min="1" max="1" width="9.5" customWidth="1"/>
    <col min="2" max="2" width="53.375" customWidth="1"/>
    <col min="3" max="3" width="14.5" customWidth="1"/>
    <col min="4" max="14" width="11.625" customWidth="1"/>
    <col min="15" max="15" width="4.5" customWidth="1"/>
    <col min="16" max="16" width="6.5" customWidth="1"/>
    <col min="17" max="18" width="2.5" customWidth="1"/>
    <col min="19" max="19" width="5.625" customWidth="1"/>
    <col min="21" max="21" width="7.5" customWidth="1"/>
    <col min="22" max="22" width="6.5" customWidth="1"/>
    <col min="23" max="24" width="7.5" customWidth="1"/>
    <col min="25" max="25" width="9" hidden="1" customWidth="1"/>
  </cols>
  <sheetData>
    <row r="1" spans="1:3" ht="20.25" customHeight="1">
      <c r="A1" s="1" t="s">
        <v>222</v>
      </c>
    </row>
    <row r="2" spans="1:3" ht="20.25" customHeight="1">
      <c r="A2" s="252" t="s">
        <v>451</v>
      </c>
      <c r="B2" s="252"/>
      <c r="C2" s="252"/>
    </row>
    <row r="3" spans="1:3" ht="20.25" customHeight="1">
      <c r="C3" s="22" t="s">
        <v>1</v>
      </c>
    </row>
    <row r="4" spans="1:3" ht="21" customHeight="1">
      <c r="A4" s="38" t="s">
        <v>55</v>
      </c>
      <c r="B4" s="38" t="s">
        <v>37</v>
      </c>
      <c r="C4" s="30" t="s">
        <v>3</v>
      </c>
    </row>
    <row r="5" spans="1:3" ht="21" customHeight="1">
      <c r="A5" s="85">
        <v>212</v>
      </c>
      <c r="B5" s="86" t="s">
        <v>103</v>
      </c>
      <c r="C5" s="81"/>
    </row>
    <row r="6" spans="1:3" ht="21" customHeight="1">
      <c r="A6" s="85">
        <v>232</v>
      </c>
      <c r="B6" s="86" t="s">
        <v>107</v>
      </c>
      <c r="C6" s="87"/>
    </row>
    <row r="7" spans="1:3" ht="21" customHeight="1">
      <c r="A7" s="85">
        <v>233</v>
      </c>
      <c r="B7" s="86" t="s">
        <v>223</v>
      </c>
      <c r="C7" s="87"/>
    </row>
    <row r="8" spans="1:3" ht="24" customHeight="1">
      <c r="A8" s="271" t="s">
        <v>61</v>
      </c>
      <c r="B8" s="272"/>
      <c r="C8" s="83"/>
    </row>
    <row r="9" spans="1:3" ht="18.95" hidden="1" customHeight="1">
      <c r="A9" s="273" t="s">
        <v>109</v>
      </c>
      <c r="B9" s="272"/>
      <c r="C9" s="83">
        <v>200000</v>
      </c>
    </row>
    <row r="10" spans="1:3" ht="18.95" customHeight="1">
      <c r="A10" s="274" t="s">
        <v>62</v>
      </c>
      <c r="B10" s="274"/>
      <c r="C10" s="88"/>
    </row>
    <row r="11" spans="1:3" ht="18.95" customHeight="1">
      <c r="A11" s="275" t="s">
        <v>63</v>
      </c>
      <c r="B11" s="276"/>
      <c r="C11" s="88"/>
    </row>
    <row r="12" spans="1:3" ht="18.95" customHeight="1">
      <c r="A12" s="232" t="s">
        <v>64</v>
      </c>
      <c r="B12" s="233"/>
      <c r="C12" s="88"/>
    </row>
    <row r="13" spans="1:3" ht="18.95" hidden="1" customHeight="1">
      <c r="A13" s="232" t="s">
        <v>65</v>
      </c>
      <c r="B13" s="233"/>
      <c r="C13" s="88">
        <v>91000</v>
      </c>
    </row>
    <row r="14" spans="1:3" ht="18.95" customHeight="1">
      <c r="A14" s="228" t="s">
        <v>224</v>
      </c>
      <c r="B14" s="228"/>
      <c r="C14" s="88"/>
    </row>
    <row r="15" spans="1:3" ht="20.25" customHeight="1">
      <c r="A15" s="208" t="s">
        <v>395</v>
      </c>
    </row>
  </sheetData>
  <mergeCells count="8">
    <mergeCell ref="A12:B12"/>
    <mergeCell ref="A13:B13"/>
    <mergeCell ref="A14:B14"/>
    <mergeCell ref="A2:C2"/>
    <mergeCell ref="A8:B8"/>
    <mergeCell ref="A9:B9"/>
    <mergeCell ref="A10:B10"/>
    <mergeCell ref="A11:B11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C38"/>
  <sheetViews>
    <sheetView view="pageBreakPreview" topLeftCell="A16" workbookViewId="0">
      <selection activeCell="E15" sqref="E15"/>
    </sheetView>
  </sheetViews>
  <sheetFormatPr defaultColWidth="9" defaultRowHeight="14.25"/>
  <cols>
    <col min="1" max="1" width="36.375" style="89" customWidth="1"/>
    <col min="2" max="2" width="33.25" customWidth="1"/>
    <col min="3" max="3" width="15.625" customWidth="1"/>
  </cols>
  <sheetData>
    <row r="1" spans="1:3" ht="20.25" customHeight="1">
      <c r="A1" s="90" t="s">
        <v>0</v>
      </c>
    </row>
    <row r="2" spans="1:3" ht="20.25" customHeight="1">
      <c r="A2" s="216" t="s">
        <v>422</v>
      </c>
      <c r="B2" s="216"/>
      <c r="C2" s="35"/>
    </row>
    <row r="3" spans="1:3" ht="20.25" customHeight="1">
      <c r="A3" s="54"/>
      <c r="B3" s="55" t="s">
        <v>1</v>
      </c>
      <c r="C3" s="35"/>
    </row>
    <row r="4" spans="1:3" ht="20.100000000000001" customHeight="1">
      <c r="A4" s="25" t="s">
        <v>2</v>
      </c>
      <c r="B4" s="39" t="s">
        <v>3</v>
      </c>
      <c r="C4" s="173"/>
    </row>
    <row r="5" spans="1:3" ht="20.100000000000001" customHeight="1">
      <c r="A5" s="158" t="s">
        <v>4</v>
      </c>
      <c r="B5" s="159"/>
      <c r="C5" s="181"/>
    </row>
    <row r="6" spans="1:3" ht="20.100000000000001" customHeight="1">
      <c r="A6" s="160" t="s">
        <v>5</v>
      </c>
      <c r="B6" s="161"/>
      <c r="C6" s="182"/>
    </row>
    <row r="7" spans="1:3" ht="20.100000000000001" customHeight="1">
      <c r="A7" s="160" t="s">
        <v>6</v>
      </c>
      <c r="B7" s="161"/>
      <c r="C7" s="182"/>
    </row>
    <row r="8" spans="1:3" ht="20.100000000000001" customHeight="1">
      <c r="A8" s="160" t="s">
        <v>7</v>
      </c>
      <c r="B8" s="161"/>
      <c r="C8" s="182"/>
    </row>
    <row r="9" spans="1:3" ht="20.100000000000001" customHeight="1">
      <c r="A9" s="160" t="s">
        <v>8</v>
      </c>
      <c r="B9" s="161"/>
      <c r="C9" s="182"/>
    </row>
    <row r="10" spans="1:3" ht="20.100000000000001" customHeight="1">
      <c r="A10" s="160" t="s">
        <v>9</v>
      </c>
      <c r="B10" s="161"/>
      <c r="C10" s="182"/>
    </row>
    <row r="11" spans="1:3" ht="20.100000000000001" customHeight="1">
      <c r="A11" s="160" t="s">
        <v>10</v>
      </c>
      <c r="B11" s="161"/>
      <c r="C11" s="182"/>
    </row>
    <row r="12" spans="1:3" ht="20.100000000000001" customHeight="1">
      <c r="A12" s="160" t="s">
        <v>11</v>
      </c>
      <c r="B12" s="161"/>
      <c r="C12" s="182"/>
    </row>
    <row r="13" spans="1:3" ht="20.100000000000001" customHeight="1">
      <c r="A13" s="160" t="s">
        <v>12</v>
      </c>
      <c r="B13" s="161"/>
      <c r="C13" s="182"/>
    </row>
    <row r="14" spans="1:3" ht="20.100000000000001" customHeight="1">
      <c r="A14" s="160" t="s">
        <v>13</v>
      </c>
      <c r="B14" s="161"/>
      <c r="C14" s="182"/>
    </row>
    <row r="15" spans="1:3" ht="20.100000000000001" customHeight="1">
      <c r="A15" s="160" t="s">
        <v>14</v>
      </c>
      <c r="B15" s="161"/>
      <c r="C15" s="182"/>
    </row>
    <row r="16" spans="1:3" ht="20.100000000000001" customHeight="1">
      <c r="A16" s="160" t="s">
        <v>15</v>
      </c>
      <c r="B16" s="161"/>
      <c r="C16" s="182"/>
    </row>
    <row r="17" spans="1:3" ht="20.100000000000001" customHeight="1">
      <c r="A17" s="160" t="s">
        <v>16</v>
      </c>
      <c r="B17" s="161"/>
      <c r="C17" s="182"/>
    </row>
    <row r="18" spans="1:3" ht="20.100000000000001" customHeight="1">
      <c r="A18" s="160" t="s">
        <v>17</v>
      </c>
      <c r="B18" s="161"/>
      <c r="C18" s="182"/>
    </row>
    <row r="19" spans="1:3" ht="20.100000000000001" customHeight="1">
      <c r="A19" s="158" t="s">
        <v>18</v>
      </c>
      <c r="B19" s="159"/>
      <c r="C19" s="182"/>
    </row>
    <row r="20" spans="1:3" ht="20.100000000000001" customHeight="1">
      <c r="A20" s="162" t="s">
        <v>19</v>
      </c>
      <c r="B20" s="161"/>
      <c r="C20" s="182"/>
    </row>
    <row r="21" spans="1:3" ht="20.100000000000001" customHeight="1">
      <c r="A21" s="162" t="s">
        <v>20</v>
      </c>
      <c r="B21" s="161"/>
      <c r="C21" s="182"/>
    </row>
    <row r="22" spans="1:3" ht="20.100000000000001" customHeight="1">
      <c r="A22" s="162" t="s">
        <v>21</v>
      </c>
      <c r="B22" s="161"/>
      <c r="C22" s="182"/>
    </row>
    <row r="23" spans="1:3" ht="19.5" customHeight="1">
      <c r="A23" s="162" t="s">
        <v>22</v>
      </c>
      <c r="B23" s="161"/>
    </row>
    <row r="24" spans="1:3" ht="19.5" customHeight="1">
      <c r="A24" s="163" t="s">
        <v>23</v>
      </c>
      <c r="B24" s="164"/>
    </row>
    <row r="25" spans="1:3" ht="19.5" customHeight="1">
      <c r="A25" s="219" t="s">
        <v>449</v>
      </c>
      <c r="B25" s="220"/>
    </row>
    <row r="26" spans="1:3" ht="18" customHeight="1">
      <c r="A26" s="217" t="s">
        <v>413</v>
      </c>
      <c r="B26" s="218"/>
    </row>
    <row r="27" spans="1:3" hidden="1">
      <c r="A27" s="99" t="s">
        <v>24</v>
      </c>
      <c r="B27" s="165">
        <v>19200</v>
      </c>
      <c r="C27" s="109"/>
    </row>
    <row r="28" spans="1:3" hidden="1">
      <c r="A28" s="166" t="s">
        <v>25</v>
      </c>
      <c r="B28" s="159">
        <f>SUM(B29:B30)</f>
        <v>476982</v>
      </c>
    </row>
    <row r="29" spans="1:3" hidden="1">
      <c r="A29" s="167" t="s">
        <v>26</v>
      </c>
      <c r="B29" s="161">
        <v>15383</v>
      </c>
    </row>
    <row r="30" spans="1:3" hidden="1">
      <c r="A30" s="168" t="s">
        <v>27</v>
      </c>
      <c r="B30" s="169">
        <f>462100-501</f>
        <v>461599</v>
      </c>
    </row>
    <row r="31" spans="1:3" ht="14.25" hidden="1" customHeight="1">
      <c r="A31" s="170" t="s">
        <v>28</v>
      </c>
      <c r="B31" s="159">
        <f>SUM(B32:B34)</f>
        <v>238152.58905400001</v>
      </c>
    </row>
    <row r="32" spans="1:3" ht="14.25" hidden="1" customHeight="1">
      <c r="A32" s="171" t="s">
        <v>29</v>
      </c>
      <c r="B32" s="161">
        <v>225974.58905400001</v>
      </c>
    </row>
    <row r="33" spans="1:2" ht="14.25" hidden="1" customHeight="1">
      <c r="A33" s="171" t="s">
        <v>30</v>
      </c>
      <c r="B33" s="161">
        <v>1000</v>
      </c>
    </row>
    <row r="34" spans="1:2" ht="14.25" hidden="1" customHeight="1">
      <c r="A34" s="171" t="s">
        <v>31</v>
      </c>
      <c r="B34" s="161">
        <v>11178</v>
      </c>
    </row>
    <row r="35" spans="1:2" hidden="1">
      <c r="A35" s="170" t="s">
        <v>32</v>
      </c>
      <c r="B35" s="159">
        <v>50000</v>
      </c>
    </row>
    <row r="36" spans="1:2" hidden="1">
      <c r="A36" s="84" t="s">
        <v>33</v>
      </c>
      <c r="B36" s="159">
        <f>B26+B27+B28+B31+B35</f>
        <v>784334.58905399998</v>
      </c>
    </row>
    <row r="37" spans="1:2" hidden="1">
      <c r="A37" s="84" t="s">
        <v>34</v>
      </c>
      <c r="B37" s="159">
        <v>610000</v>
      </c>
    </row>
    <row r="38" spans="1:2">
      <c r="A38" s="191"/>
      <c r="B38" s="192"/>
    </row>
  </sheetData>
  <mergeCells count="3">
    <mergeCell ref="A2:B2"/>
    <mergeCell ref="A26:B26"/>
    <mergeCell ref="A25:B25"/>
  </mergeCells>
  <phoneticPr fontId="55" type="noConversion"/>
  <printOptions horizontalCentered="1"/>
  <pageMargins left="0.90416666666666701" right="0.41875000000000001" top="0.98402777777777795" bottom="0.98402777777777795" header="0.51180555555555596" footer="0.51180555555555596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31"/>
  <sheetViews>
    <sheetView view="pageBreakPreview" topLeftCell="A13" workbookViewId="0">
      <selection activeCell="C19" sqref="C19"/>
    </sheetView>
  </sheetViews>
  <sheetFormatPr defaultColWidth="9" defaultRowHeight="14.25"/>
  <cols>
    <col min="1" max="1" width="9.5" customWidth="1"/>
    <col min="2" max="2" width="55.125" customWidth="1"/>
    <col min="3" max="3" width="14.5" customWidth="1"/>
    <col min="4" max="10" width="11.625" customWidth="1"/>
    <col min="11" max="11" width="4.5" customWidth="1"/>
    <col min="12" max="12" width="6.5" customWidth="1"/>
    <col min="13" max="14" width="2.5" customWidth="1"/>
    <col min="15" max="15" width="5.625" customWidth="1"/>
    <col min="17" max="17" width="7.5" customWidth="1"/>
    <col min="18" max="18" width="6.5" customWidth="1"/>
    <col min="19" max="20" width="7.5" customWidth="1"/>
    <col min="21" max="21" width="9" hidden="1" customWidth="1"/>
  </cols>
  <sheetData>
    <row r="1" spans="1:3" ht="20.25" customHeight="1">
      <c r="A1" s="1" t="s">
        <v>225</v>
      </c>
    </row>
    <row r="2" spans="1:3" ht="20.25" customHeight="1">
      <c r="A2" s="280" t="s">
        <v>396</v>
      </c>
      <c r="B2" s="280"/>
      <c r="C2" s="280"/>
    </row>
    <row r="3" spans="1:3" ht="20.25" customHeight="1">
      <c r="A3" s="34"/>
      <c r="B3" s="34"/>
      <c r="C3" s="60" t="s">
        <v>1</v>
      </c>
    </row>
    <row r="4" spans="1:3" ht="21" customHeight="1">
      <c r="A4" s="61" t="s">
        <v>55</v>
      </c>
      <c r="B4" s="61" t="s">
        <v>37</v>
      </c>
      <c r="C4" s="30" t="s">
        <v>3</v>
      </c>
    </row>
    <row r="5" spans="1:3" ht="21" customHeight="1">
      <c r="A5" s="76">
        <v>212</v>
      </c>
      <c r="B5" s="77" t="s">
        <v>103</v>
      </c>
      <c r="C5" s="78"/>
    </row>
    <row r="6" spans="1:3" ht="21" customHeight="1">
      <c r="A6" s="76">
        <v>21208</v>
      </c>
      <c r="B6" s="79" t="s">
        <v>57</v>
      </c>
      <c r="C6" s="78"/>
    </row>
    <row r="7" spans="1:3" ht="21" customHeight="1">
      <c r="A7" s="76">
        <v>2120801</v>
      </c>
      <c r="B7" s="79" t="s">
        <v>226</v>
      </c>
      <c r="C7" s="78"/>
    </row>
    <row r="8" spans="1:3" ht="21" customHeight="1">
      <c r="A8" s="76">
        <v>2120804</v>
      </c>
      <c r="B8" s="79" t="s">
        <v>227</v>
      </c>
      <c r="C8" s="78"/>
    </row>
    <row r="9" spans="1:3" ht="21" customHeight="1">
      <c r="A9" s="76">
        <v>2120805</v>
      </c>
      <c r="B9" s="79" t="s">
        <v>228</v>
      </c>
      <c r="C9" s="78"/>
    </row>
    <row r="10" spans="1:3" ht="21" customHeight="1">
      <c r="A10" s="76">
        <v>2120806</v>
      </c>
      <c r="B10" s="79" t="s">
        <v>229</v>
      </c>
      <c r="C10" s="78"/>
    </row>
    <row r="11" spans="1:3" ht="21" customHeight="1">
      <c r="A11" s="76">
        <v>21210</v>
      </c>
      <c r="B11" s="79" t="s">
        <v>58</v>
      </c>
      <c r="C11" s="78"/>
    </row>
    <row r="12" spans="1:3" ht="21" customHeight="1">
      <c r="A12" s="76">
        <v>2121001</v>
      </c>
      <c r="B12" s="79" t="s">
        <v>226</v>
      </c>
      <c r="C12" s="78"/>
    </row>
    <row r="13" spans="1:3" ht="21" customHeight="1">
      <c r="A13" s="76">
        <v>232</v>
      </c>
      <c r="B13" s="77" t="s">
        <v>107</v>
      </c>
      <c r="C13" s="80"/>
    </row>
    <row r="14" spans="1:3" ht="21" customHeight="1">
      <c r="A14" s="76">
        <v>23204</v>
      </c>
      <c r="B14" s="79" t="s">
        <v>230</v>
      </c>
      <c r="C14" s="80"/>
    </row>
    <row r="15" spans="1:3" ht="18.75" customHeight="1">
      <c r="A15" s="76">
        <v>2320411</v>
      </c>
      <c r="B15" s="79" t="s">
        <v>231</v>
      </c>
      <c r="C15" s="80"/>
    </row>
    <row r="16" spans="1:3" ht="18.75" customHeight="1">
      <c r="A16" s="76">
        <v>233</v>
      </c>
      <c r="B16" s="77" t="s">
        <v>108</v>
      </c>
      <c r="C16" s="80"/>
    </row>
    <row r="17" spans="1:3" ht="18.75" customHeight="1">
      <c r="A17" s="76">
        <v>23304</v>
      </c>
      <c r="B17" s="79" t="s">
        <v>60</v>
      </c>
      <c r="C17" s="80"/>
    </row>
    <row r="18" spans="1:3" ht="24" customHeight="1">
      <c r="A18" s="76">
        <v>2330411</v>
      </c>
      <c r="B18" s="79" t="s">
        <v>232</v>
      </c>
      <c r="C18" s="81"/>
    </row>
    <row r="19" spans="1:3" ht="24" customHeight="1">
      <c r="A19" s="281" t="s">
        <v>61</v>
      </c>
      <c r="B19" s="282"/>
      <c r="C19" s="73"/>
    </row>
    <row r="20" spans="1:3" s="59" customFormat="1" ht="24" customHeight="1">
      <c r="A20" s="82">
        <v>231</v>
      </c>
      <c r="B20" s="77" t="s">
        <v>233</v>
      </c>
      <c r="C20" s="73"/>
    </row>
    <row r="21" spans="1:3" ht="24" customHeight="1">
      <c r="A21" s="76">
        <v>23104</v>
      </c>
      <c r="B21" s="79" t="s">
        <v>234</v>
      </c>
      <c r="C21" s="78"/>
    </row>
    <row r="22" spans="1:3" ht="24" customHeight="1">
      <c r="A22" s="76">
        <v>2310411</v>
      </c>
      <c r="B22" s="79" t="s">
        <v>235</v>
      </c>
      <c r="C22" s="78"/>
    </row>
    <row r="23" spans="1:3" s="59" customFormat="1" ht="24" customHeight="1">
      <c r="A23" s="82">
        <v>230</v>
      </c>
      <c r="B23" s="82" t="s">
        <v>236</v>
      </c>
      <c r="C23" s="83"/>
    </row>
    <row r="24" spans="1:3" ht="24" customHeight="1">
      <c r="A24" s="76">
        <v>23008</v>
      </c>
      <c r="B24" s="76" t="s">
        <v>237</v>
      </c>
      <c r="C24" s="81"/>
    </row>
    <row r="25" spans="1:3" ht="24" customHeight="1">
      <c r="A25" s="76">
        <v>2300802</v>
      </c>
      <c r="B25" s="76" t="s">
        <v>238</v>
      </c>
      <c r="C25" s="81"/>
    </row>
    <row r="26" spans="1:3" s="59" customFormat="1" ht="24" hidden="1" customHeight="1">
      <c r="A26" s="283" t="s">
        <v>109</v>
      </c>
      <c r="B26" s="283"/>
      <c r="C26" s="73">
        <v>200000</v>
      </c>
    </row>
    <row r="27" spans="1:3" s="59" customFormat="1" ht="24" customHeight="1">
      <c r="A27" s="274" t="s">
        <v>62</v>
      </c>
      <c r="B27" s="274"/>
      <c r="C27" s="73"/>
    </row>
    <row r="28" spans="1:3" s="59" customFormat="1" ht="24" hidden="1" customHeight="1">
      <c r="A28" s="284" t="s">
        <v>65</v>
      </c>
      <c r="B28" s="284"/>
      <c r="C28" s="73">
        <v>91000</v>
      </c>
    </row>
    <row r="29" spans="1:3" s="59" customFormat="1" ht="24" customHeight="1">
      <c r="A29" s="221" t="s">
        <v>46</v>
      </c>
      <c r="B29" s="222"/>
      <c r="C29" s="73"/>
    </row>
    <row r="30" spans="1:3" ht="24" customHeight="1">
      <c r="A30" s="277" t="s">
        <v>395</v>
      </c>
      <c r="B30" s="278"/>
      <c r="C30" s="279"/>
    </row>
    <row r="31" spans="1:3" ht="24" customHeight="1">
      <c r="A31" s="191"/>
      <c r="B31" s="191"/>
      <c r="C31" s="207"/>
    </row>
  </sheetData>
  <mergeCells count="7">
    <mergeCell ref="A29:B29"/>
    <mergeCell ref="A30:C30"/>
    <mergeCell ref="A2:C2"/>
    <mergeCell ref="A19:B19"/>
    <mergeCell ref="A26:B26"/>
    <mergeCell ref="A27:B27"/>
    <mergeCell ref="A28:B28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21"/>
  <sheetViews>
    <sheetView view="pageBreakPreview" workbookViewId="0">
      <selection activeCell="C19" sqref="C19"/>
    </sheetView>
  </sheetViews>
  <sheetFormatPr defaultColWidth="9" defaultRowHeight="14.25"/>
  <cols>
    <col min="1" max="1" width="9.5" customWidth="1"/>
    <col min="2" max="2" width="55.125" customWidth="1"/>
    <col min="3" max="3" width="14.5" customWidth="1"/>
    <col min="4" max="10" width="11.625" customWidth="1"/>
    <col min="11" max="11" width="4.5" customWidth="1"/>
    <col min="12" max="12" width="6.5" customWidth="1"/>
    <col min="13" max="14" width="2.5" customWidth="1"/>
    <col min="15" max="15" width="5.625" customWidth="1"/>
    <col min="17" max="17" width="7.5" customWidth="1"/>
    <col min="18" max="18" width="6.5" customWidth="1"/>
    <col min="19" max="20" width="7.5" customWidth="1"/>
    <col min="21" max="21" width="9" hidden="1" customWidth="1"/>
  </cols>
  <sheetData>
    <row r="1" spans="1:6" ht="20.25" customHeight="1">
      <c r="A1" s="1" t="s">
        <v>239</v>
      </c>
    </row>
    <row r="2" spans="1:6" ht="20.25" customHeight="1">
      <c r="A2" s="280" t="s">
        <v>394</v>
      </c>
      <c r="B2" s="280"/>
      <c r="C2" s="280"/>
    </row>
    <row r="3" spans="1:6" ht="20.25" customHeight="1">
      <c r="A3" s="34"/>
      <c r="B3" s="34"/>
      <c r="C3" s="60" t="s">
        <v>1</v>
      </c>
    </row>
    <row r="4" spans="1:6" ht="21" customHeight="1">
      <c r="A4" s="61" t="s">
        <v>55</v>
      </c>
      <c r="B4" s="61" t="s">
        <v>37</v>
      </c>
      <c r="C4" s="30" t="s">
        <v>3</v>
      </c>
    </row>
    <row r="5" spans="1:6" ht="21" customHeight="1">
      <c r="A5" s="62">
        <v>503</v>
      </c>
      <c r="B5" s="63" t="s">
        <v>240</v>
      </c>
      <c r="C5" s="64"/>
    </row>
    <row r="6" spans="1:6" ht="21" customHeight="1">
      <c r="A6" s="65">
        <v>50305</v>
      </c>
      <c r="B6" s="66" t="s">
        <v>241</v>
      </c>
      <c r="C6" s="67"/>
    </row>
    <row r="7" spans="1:6" ht="21" customHeight="1">
      <c r="A7" s="65">
        <v>50399</v>
      </c>
      <c r="B7" s="66" t="s">
        <v>242</v>
      </c>
      <c r="C7" s="67"/>
    </row>
    <row r="8" spans="1:6" s="59" customFormat="1" ht="21" customHeight="1">
      <c r="A8" s="62">
        <v>511</v>
      </c>
      <c r="B8" s="63" t="s">
        <v>243</v>
      </c>
      <c r="C8" s="68"/>
    </row>
    <row r="9" spans="1:6" ht="21" customHeight="1">
      <c r="A9" s="65">
        <v>51101</v>
      </c>
      <c r="B9" s="66" t="s">
        <v>244</v>
      </c>
      <c r="C9" s="67"/>
      <c r="F9" t="s">
        <v>245</v>
      </c>
    </row>
    <row r="10" spans="1:6" ht="21" customHeight="1">
      <c r="A10" s="65">
        <v>51103</v>
      </c>
      <c r="B10" s="66" t="s">
        <v>246</v>
      </c>
      <c r="C10" s="67"/>
    </row>
    <row r="11" spans="1:6" ht="21" customHeight="1">
      <c r="A11" s="281" t="s">
        <v>61</v>
      </c>
      <c r="B11" s="282"/>
      <c r="C11" s="68"/>
    </row>
    <row r="12" spans="1:6" s="59" customFormat="1" ht="21" customHeight="1">
      <c r="A12" s="62">
        <v>512</v>
      </c>
      <c r="B12" s="63" t="s">
        <v>247</v>
      </c>
      <c r="C12" s="68"/>
    </row>
    <row r="13" spans="1:6" s="1" customFormat="1" ht="21" customHeight="1">
      <c r="A13" s="69">
        <v>51201</v>
      </c>
      <c r="B13" s="70" t="s">
        <v>248</v>
      </c>
      <c r="C13" s="67"/>
    </row>
    <row r="14" spans="1:6" s="59" customFormat="1" ht="21" customHeight="1">
      <c r="A14" s="71">
        <v>513</v>
      </c>
      <c r="B14" s="72" t="s">
        <v>249</v>
      </c>
      <c r="C14" s="68"/>
      <c r="F14" s="59" t="s">
        <v>250</v>
      </c>
    </row>
    <row r="15" spans="1:6" s="1" customFormat="1" ht="21" customHeight="1">
      <c r="A15" s="69">
        <v>51304</v>
      </c>
      <c r="B15" s="70" t="s">
        <v>63</v>
      </c>
      <c r="C15" s="67"/>
    </row>
    <row r="16" spans="1:6" s="1" customFormat="1" ht="21" hidden="1" customHeight="1">
      <c r="A16" s="283" t="s">
        <v>109</v>
      </c>
      <c r="B16" s="283"/>
      <c r="C16" s="73">
        <v>200000</v>
      </c>
    </row>
    <row r="17" spans="1:3" s="1" customFormat="1" ht="21" customHeight="1">
      <c r="A17" s="274" t="s">
        <v>62</v>
      </c>
      <c r="B17" s="274"/>
      <c r="C17" s="73"/>
    </row>
    <row r="18" spans="1:3" s="1" customFormat="1" ht="21" hidden="1" customHeight="1">
      <c r="A18" s="284" t="s">
        <v>65</v>
      </c>
      <c r="B18" s="284"/>
      <c r="C18" s="73">
        <v>91000</v>
      </c>
    </row>
    <row r="19" spans="1:3" s="1" customFormat="1" ht="21" customHeight="1">
      <c r="A19" s="285" t="s">
        <v>224</v>
      </c>
      <c r="B19" s="286"/>
      <c r="C19" s="73"/>
    </row>
    <row r="20" spans="1:3" ht="21" customHeight="1">
      <c r="A20" s="205" t="s">
        <v>395</v>
      </c>
      <c r="B20" s="206"/>
      <c r="C20" s="78"/>
    </row>
    <row r="21" spans="1:3" ht="21" customHeight="1">
      <c r="A21" s="74"/>
      <c r="B21" s="75"/>
      <c r="C21" s="75"/>
    </row>
  </sheetData>
  <mergeCells count="6">
    <mergeCell ref="A19:B19"/>
    <mergeCell ref="A2:C2"/>
    <mergeCell ref="A11:B11"/>
    <mergeCell ref="A16:B16"/>
    <mergeCell ref="A17:B17"/>
    <mergeCell ref="A18:B18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8"/>
  <sheetViews>
    <sheetView view="pageBreakPreview" workbookViewId="0">
      <selection activeCell="A8" sqref="A8:B8"/>
    </sheetView>
  </sheetViews>
  <sheetFormatPr defaultColWidth="9" defaultRowHeight="14.25"/>
  <cols>
    <col min="1" max="1" width="36.125" customWidth="1"/>
    <col min="2" max="2" width="46.125" customWidth="1"/>
  </cols>
  <sheetData>
    <row r="1" spans="1:2" ht="20.25" customHeight="1">
      <c r="A1" s="1" t="s">
        <v>251</v>
      </c>
    </row>
    <row r="2" spans="1:2" ht="20.25" customHeight="1">
      <c r="A2" s="287" t="s">
        <v>393</v>
      </c>
      <c r="B2" s="287"/>
    </row>
    <row r="3" spans="1:2" ht="20.25" customHeight="1">
      <c r="A3" s="28"/>
      <c r="B3" s="22" t="s">
        <v>1</v>
      </c>
    </row>
    <row r="4" spans="1:2" ht="20.100000000000001" customHeight="1">
      <c r="A4" s="29" t="s">
        <v>203</v>
      </c>
      <c r="B4" s="57" t="s">
        <v>3</v>
      </c>
    </row>
    <row r="5" spans="1:2" ht="20.100000000000001" customHeight="1">
      <c r="A5" s="29"/>
      <c r="B5" s="57"/>
    </row>
    <row r="6" spans="1:2" ht="20.100000000000001" customHeight="1">
      <c r="A6" s="29"/>
      <c r="B6" s="57"/>
    </row>
    <row r="7" spans="1:2" ht="20.100000000000001" customHeight="1">
      <c r="A7" s="31"/>
      <c r="B7" s="58"/>
    </row>
    <row r="8" spans="1:2" ht="18" customHeight="1">
      <c r="A8" s="288" t="s">
        <v>392</v>
      </c>
      <c r="B8" s="289"/>
    </row>
  </sheetData>
  <mergeCells count="2">
    <mergeCell ref="A2:B2"/>
    <mergeCell ref="A8:B8"/>
  </mergeCells>
  <phoneticPr fontId="55" type="noConversion"/>
  <pageMargins left="0.74791666666666701" right="0.74791666666666701" top="0.98402777777777795" bottom="0.98402777777777795" header="0.51180555555555596" footer="0.51180555555555596"/>
  <pageSetup paperSize="9" scale="9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3"/>
  <sheetViews>
    <sheetView view="pageBreakPreview" workbookViewId="0">
      <selection activeCell="A8" sqref="A8"/>
    </sheetView>
  </sheetViews>
  <sheetFormatPr defaultColWidth="9" defaultRowHeight="14.25"/>
  <cols>
    <col min="1" max="1" width="38.25" customWidth="1"/>
    <col min="2" max="2" width="26.75" customWidth="1"/>
  </cols>
  <sheetData>
    <row r="1" spans="1:3" ht="20.25" customHeight="1">
      <c r="A1" s="1" t="s">
        <v>252</v>
      </c>
    </row>
    <row r="2" spans="1:3" ht="20.25" customHeight="1">
      <c r="A2" s="216" t="s">
        <v>391</v>
      </c>
      <c r="B2" s="216"/>
      <c r="C2" s="35"/>
    </row>
    <row r="3" spans="1:3" ht="20.25" customHeight="1">
      <c r="A3" s="54"/>
      <c r="B3" s="55" t="s">
        <v>1</v>
      </c>
      <c r="C3" s="35"/>
    </row>
    <row r="4" spans="1:3" ht="21" customHeight="1">
      <c r="A4" s="25" t="s">
        <v>67</v>
      </c>
      <c r="B4" s="39" t="s">
        <v>3</v>
      </c>
      <c r="C4" s="40"/>
    </row>
    <row r="5" spans="1:3" ht="21" customHeight="1">
      <c r="A5" s="42" t="s">
        <v>68</v>
      </c>
      <c r="B5" s="43"/>
      <c r="C5" s="35"/>
    </row>
    <row r="6" spans="1:3" ht="21" customHeight="1">
      <c r="A6" s="39" t="s">
        <v>69</v>
      </c>
      <c r="B6" s="47"/>
      <c r="C6" s="45"/>
    </row>
    <row r="7" spans="1:3" ht="12.75" customHeight="1">
      <c r="A7" s="188"/>
      <c r="B7" s="189"/>
      <c r="C7" s="45"/>
    </row>
    <row r="8" spans="1:3" ht="15" customHeight="1">
      <c r="A8" s="17" t="s">
        <v>340</v>
      </c>
      <c r="B8" s="189"/>
      <c r="C8" s="45"/>
    </row>
    <row r="13" spans="1:3" ht="15.75">
      <c r="A13" s="21"/>
      <c r="B13" s="49"/>
      <c r="C13" s="49"/>
    </row>
  </sheetData>
  <mergeCells count="1">
    <mergeCell ref="A2:B2"/>
  </mergeCells>
  <phoneticPr fontId="5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0"/>
  <sheetViews>
    <sheetView view="pageBreakPreview" workbookViewId="0">
      <selection activeCell="A2" sqref="A2:C2"/>
    </sheetView>
  </sheetViews>
  <sheetFormatPr defaultColWidth="9" defaultRowHeight="14.25"/>
  <cols>
    <col min="1" max="1" width="14.5" customWidth="1"/>
    <col min="2" max="2" width="44.625" customWidth="1"/>
    <col min="3" max="3" width="21.75" customWidth="1"/>
  </cols>
  <sheetData>
    <row r="1" spans="1:4" ht="20.25" customHeight="1">
      <c r="A1" s="34" t="s">
        <v>253</v>
      </c>
      <c r="B1" s="34"/>
      <c r="C1" s="34"/>
    </row>
    <row r="2" spans="1:4" ht="20.25" customHeight="1">
      <c r="A2" s="290" t="s">
        <v>390</v>
      </c>
      <c r="B2" s="290"/>
      <c r="C2" s="290"/>
      <c r="D2" s="35"/>
    </row>
    <row r="3" spans="1:4" ht="20.25" customHeight="1">
      <c r="A3" s="36"/>
      <c r="B3" s="34"/>
      <c r="C3" s="37" t="s">
        <v>1</v>
      </c>
      <c r="D3" s="35"/>
    </row>
    <row r="4" spans="1:4" ht="20.100000000000001" customHeight="1">
      <c r="A4" s="38" t="s">
        <v>55</v>
      </c>
      <c r="B4" s="38" t="s">
        <v>37</v>
      </c>
      <c r="C4" s="39" t="s">
        <v>3</v>
      </c>
      <c r="D4" s="40"/>
    </row>
    <row r="5" spans="1:4" ht="20.100000000000001" customHeight="1">
      <c r="A5" s="41">
        <v>223</v>
      </c>
      <c r="B5" s="42" t="s">
        <v>71</v>
      </c>
      <c r="C5" s="43"/>
      <c r="D5" s="35"/>
    </row>
    <row r="6" spans="1:4" ht="20.100000000000001" customHeight="1">
      <c r="A6" s="41">
        <v>22303</v>
      </c>
      <c r="B6" s="48" t="s">
        <v>72</v>
      </c>
      <c r="C6" s="43"/>
      <c r="D6" s="45"/>
    </row>
    <row r="7" spans="1:4" ht="20.100000000000001" customHeight="1">
      <c r="A7" s="41">
        <v>2230301</v>
      </c>
      <c r="B7" s="48" t="s">
        <v>73</v>
      </c>
      <c r="C7" s="43"/>
      <c r="D7" s="45"/>
    </row>
    <row r="8" spans="1:4" ht="20.100000000000001" customHeight="1">
      <c r="A8" s="249" t="s">
        <v>74</v>
      </c>
      <c r="B8" s="250"/>
      <c r="C8" s="47"/>
      <c r="D8" s="45"/>
    </row>
    <row r="9" spans="1:4" ht="20.100000000000001" customHeight="1">
      <c r="A9" s="41">
        <v>230</v>
      </c>
      <c r="B9" s="44" t="s">
        <v>249</v>
      </c>
      <c r="C9" s="43"/>
      <c r="D9" s="45"/>
    </row>
    <row r="10" spans="1:4" ht="20.100000000000001" customHeight="1">
      <c r="A10" s="41">
        <v>23008</v>
      </c>
      <c r="B10" s="44" t="s">
        <v>63</v>
      </c>
      <c r="C10" s="43"/>
      <c r="D10" s="45"/>
    </row>
    <row r="11" spans="1:4" ht="20.100000000000001" customHeight="1">
      <c r="A11" s="51">
        <v>2300803</v>
      </c>
      <c r="B11" s="52" t="s">
        <v>254</v>
      </c>
      <c r="C11" s="53"/>
      <c r="D11" s="45"/>
    </row>
    <row r="12" spans="1:4" ht="20.100000000000001" customHeight="1">
      <c r="A12" s="291" t="s">
        <v>341</v>
      </c>
      <c r="B12" s="291"/>
      <c r="C12" s="47"/>
      <c r="D12" s="45"/>
    </row>
    <row r="13" spans="1:4" ht="13.5" customHeight="1">
      <c r="B13" s="125"/>
      <c r="C13" s="125"/>
      <c r="D13" s="45"/>
    </row>
    <row r="14" spans="1:4" ht="17.25" customHeight="1">
      <c r="A14" s="17" t="s">
        <v>340</v>
      </c>
      <c r="B14" s="190"/>
      <c r="C14" s="189"/>
      <c r="D14" s="49"/>
    </row>
    <row r="15" spans="1:4" ht="33" customHeight="1">
      <c r="A15" s="188"/>
      <c r="B15" s="188"/>
      <c r="C15" s="189"/>
      <c r="D15" s="49"/>
    </row>
    <row r="20" spans="1:4" ht="15.75">
      <c r="A20" s="21"/>
      <c r="B20" s="50"/>
      <c r="C20" s="49"/>
      <c r="D20" s="49"/>
    </row>
  </sheetData>
  <mergeCells count="3">
    <mergeCell ref="A2:C2"/>
    <mergeCell ref="A8:B8"/>
    <mergeCell ref="A12:B12"/>
  </mergeCells>
  <phoneticPr fontId="5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18"/>
  <sheetViews>
    <sheetView view="pageBreakPreview" workbookViewId="0">
      <selection activeCell="A12" sqref="A12:B12"/>
    </sheetView>
  </sheetViews>
  <sheetFormatPr defaultColWidth="9" defaultRowHeight="14.25"/>
  <cols>
    <col min="1" max="1" width="14.5" customWidth="1"/>
    <col min="2" max="2" width="44.625" customWidth="1"/>
    <col min="3" max="3" width="21.75" customWidth="1"/>
  </cols>
  <sheetData>
    <row r="1" spans="1:4" ht="20.25" customHeight="1">
      <c r="A1" s="34" t="s">
        <v>255</v>
      </c>
      <c r="B1" s="34"/>
      <c r="C1" s="34"/>
    </row>
    <row r="2" spans="1:4" ht="20.25" customHeight="1">
      <c r="A2" s="290" t="s">
        <v>389</v>
      </c>
      <c r="B2" s="290"/>
      <c r="C2" s="290"/>
      <c r="D2" s="35"/>
    </row>
    <row r="3" spans="1:4" ht="20.25" customHeight="1">
      <c r="A3" s="36"/>
      <c r="B3" s="34"/>
      <c r="C3" s="37" t="s">
        <v>1</v>
      </c>
      <c r="D3" s="35"/>
    </row>
    <row r="4" spans="1:4" ht="20.100000000000001" customHeight="1">
      <c r="A4" s="38" t="s">
        <v>55</v>
      </c>
      <c r="B4" s="38" t="s">
        <v>37</v>
      </c>
      <c r="C4" s="39" t="s">
        <v>3</v>
      </c>
      <c r="D4" s="40"/>
    </row>
    <row r="5" spans="1:4" ht="20.100000000000001" customHeight="1">
      <c r="A5" s="41">
        <v>507</v>
      </c>
      <c r="B5" s="42" t="s">
        <v>256</v>
      </c>
      <c r="C5" s="43"/>
      <c r="D5" s="35"/>
    </row>
    <row r="6" spans="1:4" ht="24.95" customHeight="1">
      <c r="A6" s="41">
        <v>50701</v>
      </c>
      <c r="B6" s="44" t="s">
        <v>257</v>
      </c>
      <c r="C6" s="43"/>
      <c r="D6" s="45"/>
    </row>
    <row r="7" spans="1:4" ht="20.100000000000001" customHeight="1">
      <c r="A7" s="46"/>
      <c r="B7" s="39" t="s">
        <v>74</v>
      </c>
      <c r="C7" s="47"/>
      <c r="D7" s="45"/>
    </row>
    <row r="8" spans="1:4" ht="20.100000000000001" customHeight="1">
      <c r="A8" s="41">
        <v>513</v>
      </c>
      <c r="B8" s="44" t="s">
        <v>249</v>
      </c>
      <c r="C8" s="43"/>
      <c r="D8" s="45"/>
    </row>
    <row r="9" spans="1:4" ht="20.100000000000001" customHeight="1">
      <c r="A9" s="41">
        <v>51304</v>
      </c>
      <c r="B9" s="48" t="s">
        <v>258</v>
      </c>
      <c r="C9" s="43"/>
      <c r="D9" s="45"/>
    </row>
    <row r="10" spans="1:4" ht="20.100000000000001" customHeight="1">
      <c r="A10" s="249" t="s">
        <v>46</v>
      </c>
      <c r="B10" s="250"/>
      <c r="C10" s="47"/>
      <c r="D10" s="45"/>
    </row>
    <row r="11" spans="1:4" ht="20.100000000000001" customHeight="1"/>
    <row r="12" spans="1:4" ht="15.75" customHeight="1">
      <c r="A12" s="251" t="s">
        <v>340</v>
      </c>
      <c r="B12" s="251"/>
      <c r="C12" s="189"/>
      <c r="D12" s="45"/>
    </row>
    <row r="13" spans="1:4" ht="33" customHeight="1">
      <c r="A13" s="292"/>
      <c r="B13" s="292"/>
      <c r="C13" s="292"/>
      <c r="D13" s="49"/>
    </row>
    <row r="18" spans="1:4" ht="15.75">
      <c r="A18" s="21"/>
      <c r="B18" s="50"/>
      <c r="C18" s="49"/>
      <c r="D18" s="49"/>
    </row>
  </sheetData>
  <mergeCells count="4">
    <mergeCell ref="A2:C2"/>
    <mergeCell ref="A12:B12"/>
    <mergeCell ref="A13:C13"/>
    <mergeCell ref="A10:B10"/>
  </mergeCells>
  <phoneticPr fontId="5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17"/>
  <sheetViews>
    <sheetView view="pageBreakPreview" workbookViewId="0">
      <selection activeCell="A17" sqref="A17"/>
    </sheetView>
  </sheetViews>
  <sheetFormatPr defaultColWidth="9" defaultRowHeight="14.25"/>
  <cols>
    <col min="1" max="1" width="36.125" customWidth="1"/>
    <col min="2" max="2" width="43.125" customWidth="1"/>
  </cols>
  <sheetData>
    <row r="1" spans="1:2" ht="20.25" customHeight="1">
      <c r="A1" s="1" t="s">
        <v>259</v>
      </c>
    </row>
    <row r="2" spans="1:2" ht="20.25" customHeight="1">
      <c r="A2" s="287" t="s">
        <v>388</v>
      </c>
      <c r="B2" s="287"/>
    </row>
    <row r="3" spans="1:2" ht="20.25" customHeight="1">
      <c r="A3" s="28"/>
      <c r="B3" s="22" t="s">
        <v>1</v>
      </c>
    </row>
    <row r="4" spans="1:2" ht="20.100000000000001" customHeight="1">
      <c r="A4" s="29" t="s">
        <v>203</v>
      </c>
      <c r="B4" s="30" t="s">
        <v>3</v>
      </c>
    </row>
    <row r="5" spans="1:2" ht="20.100000000000001" customHeight="1">
      <c r="A5" s="29"/>
      <c r="B5" s="30"/>
    </row>
    <row r="6" spans="1:2" ht="20.100000000000001" customHeight="1">
      <c r="A6" s="29"/>
      <c r="B6" s="30"/>
    </row>
    <row r="7" spans="1:2" ht="20.100000000000001" customHeight="1">
      <c r="A7" s="203"/>
      <c r="B7" s="204"/>
    </row>
    <row r="8" spans="1:2" ht="20.100000000000001" hidden="1" customHeight="1">
      <c r="A8" s="203"/>
      <c r="B8" s="204"/>
    </row>
    <row r="9" spans="1:2" ht="20.100000000000001" hidden="1" customHeight="1">
      <c r="A9" s="203"/>
      <c r="B9" s="204"/>
    </row>
    <row r="10" spans="1:2" ht="20.100000000000001" hidden="1" customHeight="1">
      <c r="A10" s="203"/>
      <c r="B10" s="204"/>
    </row>
    <row r="11" spans="1:2" ht="20.100000000000001" hidden="1" customHeight="1">
      <c r="A11" s="203"/>
      <c r="B11" s="204"/>
    </row>
    <row r="12" spans="1:2" ht="20.100000000000001" hidden="1" customHeight="1">
      <c r="A12" s="203"/>
      <c r="B12" s="204"/>
    </row>
    <row r="13" spans="1:2" ht="20.100000000000001" hidden="1" customHeight="1">
      <c r="A13" s="203"/>
      <c r="B13" s="204"/>
    </row>
    <row r="14" spans="1:2" ht="20.100000000000001" hidden="1" customHeight="1">
      <c r="A14" s="203"/>
      <c r="B14" s="204"/>
    </row>
    <row r="15" spans="1:2" ht="20.100000000000001" hidden="1" customHeight="1">
      <c r="A15" s="203"/>
      <c r="B15" s="204"/>
    </row>
    <row r="16" spans="1:2" ht="20.100000000000001" hidden="1" customHeight="1">
      <c r="A16" s="203"/>
      <c r="B16" s="204"/>
    </row>
    <row r="17" spans="1:2" ht="18" customHeight="1">
      <c r="A17" s="214" t="s">
        <v>452</v>
      </c>
      <c r="B17" s="33"/>
    </row>
  </sheetData>
  <mergeCells count="1">
    <mergeCell ref="A2:B2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B13"/>
  <sheetViews>
    <sheetView view="pageBreakPreview" workbookViewId="0">
      <selection activeCell="B11" sqref="B11"/>
    </sheetView>
  </sheetViews>
  <sheetFormatPr defaultColWidth="9" defaultRowHeight="14.25"/>
  <cols>
    <col min="1" max="1" width="47.125" customWidth="1"/>
    <col min="2" max="2" width="20.75" customWidth="1"/>
  </cols>
  <sheetData>
    <row r="1" spans="1:2" ht="20.25" customHeight="1">
      <c r="A1" s="1" t="s">
        <v>260</v>
      </c>
    </row>
    <row r="2" spans="1:2" ht="18.75">
      <c r="A2" s="252" t="s">
        <v>387</v>
      </c>
      <c r="B2" s="252"/>
    </row>
    <row r="3" spans="1:2">
      <c r="A3" s="1"/>
      <c r="B3" s="22" t="s">
        <v>1</v>
      </c>
    </row>
    <row r="4" spans="1:2" ht="24" customHeight="1">
      <c r="A4" s="25" t="s">
        <v>67</v>
      </c>
      <c r="B4" s="26" t="s">
        <v>3</v>
      </c>
    </row>
    <row r="5" spans="1:2" ht="24" customHeight="1">
      <c r="A5" s="27" t="s">
        <v>76</v>
      </c>
      <c r="B5" s="6"/>
    </row>
    <row r="6" spans="1:2" ht="24" customHeight="1">
      <c r="A6" s="6" t="s">
        <v>77</v>
      </c>
      <c r="B6" s="6"/>
    </row>
    <row r="7" spans="1:2" ht="24" customHeight="1">
      <c r="A7" s="6" t="s">
        <v>78</v>
      </c>
      <c r="B7" s="6"/>
    </row>
    <row r="8" spans="1:2" ht="24" customHeight="1">
      <c r="A8" s="6" t="s">
        <v>79</v>
      </c>
      <c r="B8" s="6"/>
    </row>
    <row r="9" spans="1:2" ht="24" customHeight="1">
      <c r="A9" s="6" t="s">
        <v>80</v>
      </c>
      <c r="B9" s="6"/>
    </row>
    <row r="10" spans="1:2" ht="24" customHeight="1">
      <c r="A10" s="6" t="s">
        <v>81</v>
      </c>
      <c r="B10" s="6"/>
    </row>
    <row r="11" spans="1:2" ht="24" customHeight="1">
      <c r="A11" s="6" t="s">
        <v>82</v>
      </c>
      <c r="B11" s="6"/>
    </row>
    <row r="12" spans="1:2">
      <c r="A12" s="2"/>
      <c r="B12" s="2"/>
    </row>
    <row r="13" spans="1:2">
      <c r="A13" s="2" t="s">
        <v>377</v>
      </c>
      <c r="B13" s="2"/>
    </row>
  </sheetData>
  <mergeCells count="1">
    <mergeCell ref="A2:B2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13"/>
  <sheetViews>
    <sheetView view="pageBreakPreview" workbookViewId="0">
      <selection activeCell="B8" sqref="B8"/>
    </sheetView>
  </sheetViews>
  <sheetFormatPr defaultColWidth="9" defaultRowHeight="14.25"/>
  <cols>
    <col min="1" max="1" width="39.875" customWidth="1"/>
    <col min="2" max="2" width="31.5" customWidth="1"/>
  </cols>
  <sheetData>
    <row r="1" spans="1:2" ht="20.25" customHeight="1">
      <c r="A1" s="1" t="s">
        <v>262</v>
      </c>
    </row>
    <row r="2" spans="1:2" ht="20.25" customHeight="1">
      <c r="A2" s="252" t="s">
        <v>386</v>
      </c>
      <c r="B2" s="252"/>
    </row>
    <row r="3" spans="1:2" ht="20.25" customHeight="1">
      <c r="A3" s="1"/>
      <c r="B3" s="22" t="s">
        <v>1</v>
      </c>
    </row>
    <row r="4" spans="1:2" ht="24" customHeight="1">
      <c r="A4" s="25" t="s">
        <v>67</v>
      </c>
      <c r="B4" s="26" t="s">
        <v>3</v>
      </c>
    </row>
    <row r="5" spans="1:2" ht="24" customHeight="1">
      <c r="A5" s="27" t="s">
        <v>76</v>
      </c>
      <c r="B5" s="5"/>
    </row>
    <row r="6" spans="1:2" ht="24" customHeight="1">
      <c r="A6" s="6" t="s">
        <v>86</v>
      </c>
      <c r="B6" s="5"/>
    </row>
    <row r="7" spans="1:2" ht="24" customHeight="1">
      <c r="A7" s="6" t="s">
        <v>87</v>
      </c>
      <c r="B7" s="5"/>
    </row>
    <row r="8" spans="1:2" ht="24" customHeight="1">
      <c r="A8" s="6" t="s">
        <v>88</v>
      </c>
      <c r="B8" s="5"/>
    </row>
    <row r="9" spans="1:2" ht="24" customHeight="1">
      <c r="A9" s="6" t="s">
        <v>89</v>
      </c>
      <c r="B9" s="5"/>
    </row>
    <row r="10" spans="1:2" ht="24" customHeight="1">
      <c r="A10" s="6" t="s">
        <v>90</v>
      </c>
      <c r="B10" s="5"/>
    </row>
    <row r="11" spans="1:2" ht="24" customHeight="1">
      <c r="A11" s="6" t="s">
        <v>91</v>
      </c>
      <c r="B11" s="5"/>
    </row>
    <row r="12" spans="1:2">
      <c r="A12" s="2"/>
      <c r="B12" s="2"/>
    </row>
    <row r="13" spans="1:2">
      <c r="A13" s="2" t="s">
        <v>261</v>
      </c>
      <c r="B13" s="2"/>
    </row>
  </sheetData>
  <mergeCells count="1">
    <mergeCell ref="A2:B2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9"/>
  <sheetViews>
    <sheetView view="pageBreakPreview" workbookViewId="0">
      <selection activeCell="A8" sqref="A8:G8"/>
    </sheetView>
  </sheetViews>
  <sheetFormatPr defaultColWidth="9" defaultRowHeight="14.25"/>
  <cols>
    <col min="1" max="7" width="10.75" customWidth="1"/>
  </cols>
  <sheetData>
    <row r="1" spans="1:7" ht="20.25" customHeight="1">
      <c r="A1" s="1" t="s">
        <v>263</v>
      </c>
    </row>
    <row r="2" spans="1:7" ht="20.25" customHeight="1">
      <c r="A2" s="252" t="s">
        <v>385</v>
      </c>
      <c r="B2" s="252"/>
      <c r="C2" s="252"/>
      <c r="D2" s="252"/>
      <c r="E2" s="252"/>
      <c r="F2" s="252"/>
      <c r="G2" s="252"/>
    </row>
    <row r="3" spans="1:7" ht="33.75" customHeight="1">
      <c r="B3" s="22"/>
      <c r="G3" s="4" t="s">
        <v>264</v>
      </c>
    </row>
    <row r="4" spans="1:7" ht="21" customHeight="1">
      <c r="A4" s="296" t="s">
        <v>265</v>
      </c>
      <c r="B4" s="296" t="s">
        <v>266</v>
      </c>
      <c r="C4" s="296"/>
      <c r="D4" s="296"/>
      <c r="E4" s="296" t="s">
        <v>267</v>
      </c>
      <c r="F4" s="296"/>
      <c r="G4" s="296"/>
    </row>
    <row r="5" spans="1:7" ht="21" customHeight="1">
      <c r="A5" s="296"/>
      <c r="B5" s="5"/>
      <c r="C5" s="5" t="s">
        <v>268</v>
      </c>
      <c r="D5" s="5" t="s">
        <v>269</v>
      </c>
      <c r="E5" s="5"/>
      <c r="F5" s="5" t="s">
        <v>268</v>
      </c>
      <c r="G5" s="5" t="s">
        <v>269</v>
      </c>
    </row>
    <row r="6" spans="1:7" ht="21" customHeight="1">
      <c r="A6" s="5" t="s">
        <v>270</v>
      </c>
      <c r="B6" s="5" t="s">
        <v>271</v>
      </c>
      <c r="C6" s="5" t="s">
        <v>272</v>
      </c>
      <c r="D6" s="5" t="s">
        <v>273</v>
      </c>
      <c r="E6" s="5" t="s">
        <v>274</v>
      </c>
      <c r="F6" s="5" t="s">
        <v>275</v>
      </c>
      <c r="G6" s="5" t="s">
        <v>276</v>
      </c>
    </row>
    <row r="7" spans="1:7" ht="21" customHeight="1">
      <c r="A7" s="5" t="s">
        <v>384</v>
      </c>
      <c r="B7" s="6"/>
      <c r="C7" s="24"/>
      <c r="D7" s="24"/>
      <c r="E7" s="6"/>
      <c r="F7" s="6"/>
      <c r="G7" s="6"/>
    </row>
    <row r="8" spans="1:7" ht="21" customHeight="1">
      <c r="A8" s="293" t="s">
        <v>378</v>
      </c>
      <c r="B8" s="294"/>
      <c r="C8" s="294"/>
      <c r="D8" s="294"/>
      <c r="E8" s="294"/>
      <c r="F8" s="294"/>
      <c r="G8" s="295"/>
    </row>
    <row r="9" spans="1:7" ht="21" customHeight="1">
      <c r="A9" s="196"/>
      <c r="B9" s="198"/>
      <c r="C9" s="202"/>
      <c r="D9" s="202"/>
      <c r="E9" s="198"/>
      <c r="F9" s="198"/>
      <c r="G9" s="198"/>
    </row>
  </sheetData>
  <mergeCells count="5">
    <mergeCell ref="A8:G8"/>
    <mergeCell ref="A2:G2"/>
    <mergeCell ref="B4:D4"/>
    <mergeCell ref="E4:G4"/>
    <mergeCell ref="A4:A5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23"/>
  <sheetViews>
    <sheetView view="pageBreakPreview" workbookViewId="0">
      <selection activeCell="B28" sqref="B28"/>
    </sheetView>
  </sheetViews>
  <sheetFormatPr defaultRowHeight="14.25"/>
  <cols>
    <col min="1" max="1" width="12.125" style="8" customWidth="1"/>
    <col min="2" max="2" width="28.125" style="8" customWidth="1"/>
    <col min="3" max="3" width="23.875" style="8" customWidth="1"/>
    <col min="4" max="16384" width="9" style="8"/>
  </cols>
  <sheetData>
    <row r="1" spans="1:9" ht="20.25" customHeight="1">
      <c r="A1" s="7" t="s">
        <v>35</v>
      </c>
    </row>
    <row r="2" spans="1:9" ht="20.25" customHeight="1">
      <c r="A2" s="224" t="s">
        <v>420</v>
      </c>
      <c r="B2" s="224"/>
      <c r="C2" s="224"/>
      <c r="F2" s="179"/>
      <c r="G2" s="179"/>
      <c r="H2" s="179"/>
      <c r="I2" s="179"/>
    </row>
    <row r="3" spans="1:9" ht="20.25" customHeight="1">
      <c r="A3" s="151"/>
      <c r="B3" s="152"/>
      <c r="C3" s="153" t="s">
        <v>1</v>
      </c>
    </row>
    <row r="4" spans="1:9" ht="20.100000000000001" customHeight="1">
      <c r="A4" s="94" t="s">
        <v>36</v>
      </c>
      <c r="B4" s="94" t="s">
        <v>37</v>
      </c>
      <c r="C4" s="94" t="s">
        <v>3</v>
      </c>
    </row>
    <row r="5" spans="1:9" ht="20.100000000000001" customHeight="1">
      <c r="A5" s="154">
        <v>201</v>
      </c>
      <c r="B5" s="155" t="s">
        <v>95</v>
      </c>
      <c r="C5" s="156">
        <v>2088.36</v>
      </c>
    </row>
    <row r="6" spans="1:9" ht="20.100000000000001" customHeight="1">
      <c r="A6" s="154">
        <v>203</v>
      </c>
      <c r="B6" s="155" t="s">
        <v>96</v>
      </c>
      <c r="C6" s="156">
        <v>2</v>
      </c>
    </row>
    <row r="7" spans="1:9" ht="20.100000000000001" customHeight="1">
      <c r="A7" s="154">
        <v>204</v>
      </c>
      <c r="B7" s="155" t="s">
        <v>97</v>
      </c>
      <c r="C7" s="156">
        <v>388.36</v>
      </c>
    </row>
    <row r="8" spans="1:9" ht="20.100000000000001" customHeight="1">
      <c r="A8" s="154">
        <v>205</v>
      </c>
      <c r="B8" s="155" t="s">
        <v>98</v>
      </c>
      <c r="C8" s="156">
        <v>8908.65</v>
      </c>
    </row>
    <row r="9" spans="1:9" ht="20.100000000000001" customHeight="1">
      <c r="A9" s="154">
        <v>207</v>
      </c>
      <c r="B9" s="155" t="s">
        <v>99</v>
      </c>
      <c r="C9" s="156">
        <v>501.16</v>
      </c>
    </row>
    <row r="10" spans="1:9" ht="20.100000000000001" customHeight="1">
      <c r="A10" s="154">
        <v>208</v>
      </c>
      <c r="B10" s="155" t="s">
        <v>100</v>
      </c>
      <c r="C10" s="156">
        <v>7221</v>
      </c>
    </row>
    <row r="11" spans="1:9" ht="20.100000000000001" customHeight="1">
      <c r="A11" s="154">
        <v>210</v>
      </c>
      <c r="B11" s="155" t="s">
        <v>101</v>
      </c>
      <c r="C11" s="156">
        <v>1517</v>
      </c>
    </row>
    <row r="12" spans="1:9" ht="20.100000000000001" customHeight="1">
      <c r="A12" s="154">
        <v>211</v>
      </c>
      <c r="B12" s="155" t="s">
        <v>102</v>
      </c>
      <c r="C12" s="156">
        <v>377.11</v>
      </c>
    </row>
    <row r="13" spans="1:9" ht="20.100000000000001" customHeight="1">
      <c r="A13" s="154">
        <v>212</v>
      </c>
      <c r="B13" s="155" t="s">
        <v>103</v>
      </c>
      <c r="C13" s="156">
        <v>7865.52</v>
      </c>
    </row>
    <row r="14" spans="1:9" ht="20.100000000000001" customHeight="1">
      <c r="A14" s="154">
        <v>213</v>
      </c>
      <c r="B14" s="155" t="s">
        <v>104</v>
      </c>
      <c r="C14" s="156">
        <v>1379.16</v>
      </c>
    </row>
    <row r="15" spans="1:9" ht="20.100000000000001" customHeight="1">
      <c r="A15" s="154" t="s">
        <v>342</v>
      </c>
      <c r="B15" s="155" t="s">
        <v>372</v>
      </c>
      <c r="C15" s="156">
        <v>872</v>
      </c>
    </row>
    <row r="16" spans="1:9" ht="20.100000000000001" customHeight="1">
      <c r="A16" s="154">
        <v>221</v>
      </c>
      <c r="B16" s="155" t="s">
        <v>105</v>
      </c>
      <c r="C16" s="156">
        <v>400</v>
      </c>
    </row>
    <row r="17" spans="1:3" ht="20.100000000000001" customHeight="1">
      <c r="A17" s="154">
        <v>224</v>
      </c>
      <c r="B17" s="155" t="s">
        <v>106</v>
      </c>
      <c r="C17" s="156">
        <v>130</v>
      </c>
    </row>
    <row r="18" spans="1:3" ht="20.25" customHeight="1">
      <c r="A18" s="225" t="s">
        <v>41</v>
      </c>
      <c r="B18" s="225"/>
      <c r="C18" s="157">
        <f>SUM(C5:C17)</f>
        <v>31650.32</v>
      </c>
    </row>
    <row r="19" spans="1:3" ht="20.25" hidden="1" customHeight="1">
      <c r="A19" s="226" t="s">
        <v>42</v>
      </c>
      <c r="B19" s="227"/>
      <c r="C19" s="157">
        <v>19200</v>
      </c>
    </row>
    <row r="20" spans="1:3" ht="20.25" customHeight="1">
      <c r="A20" s="228" t="s">
        <v>43</v>
      </c>
      <c r="B20" s="229"/>
      <c r="C20" s="157">
        <v>0</v>
      </c>
    </row>
    <row r="21" spans="1:3" ht="20.25" hidden="1" customHeight="1">
      <c r="A21" s="221" t="s">
        <v>44</v>
      </c>
      <c r="B21" s="230"/>
      <c r="C21" s="180">
        <v>1271982</v>
      </c>
    </row>
    <row r="22" spans="1:3" ht="20.25" hidden="1" customHeight="1">
      <c r="A22" s="221" t="s">
        <v>45</v>
      </c>
      <c r="B22" s="222"/>
      <c r="C22" s="180">
        <v>50000</v>
      </c>
    </row>
    <row r="23" spans="1:3" ht="21" customHeight="1">
      <c r="A23" s="223" t="s">
        <v>46</v>
      </c>
      <c r="B23" s="223"/>
      <c r="C23" s="157">
        <f>C18+C20</f>
        <v>31650.32</v>
      </c>
    </row>
  </sheetData>
  <mergeCells count="7">
    <mergeCell ref="A22:B22"/>
    <mergeCell ref="A23:B23"/>
    <mergeCell ref="A2:C2"/>
    <mergeCell ref="A18:B18"/>
    <mergeCell ref="A19:B19"/>
    <mergeCell ref="A20:B20"/>
    <mergeCell ref="A21:B21"/>
  </mergeCells>
  <phoneticPr fontId="5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C15"/>
  <sheetViews>
    <sheetView view="pageBreakPreview" workbookViewId="0">
      <selection activeCell="B5" sqref="B5:C13"/>
    </sheetView>
  </sheetViews>
  <sheetFormatPr defaultColWidth="9" defaultRowHeight="14.25"/>
  <cols>
    <col min="1" max="1" width="57.875" customWidth="1"/>
    <col min="2" max="3" width="13.5" customWidth="1"/>
    <col min="4" max="5" width="20.125" customWidth="1"/>
  </cols>
  <sheetData>
    <row r="1" spans="1:3" ht="20.25" customHeight="1">
      <c r="A1" s="1" t="s">
        <v>277</v>
      </c>
    </row>
    <row r="2" spans="1:3" ht="20.25" customHeight="1">
      <c r="A2" s="252" t="s">
        <v>383</v>
      </c>
      <c r="B2" s="252"/>
      <c r="C2" s="252"/>
    </row>
    <row r="3" spans="1:3" ht="20.25" customHeight="1">
      <c r="B3" s="22"/>
      <c r="C3" s="22" t="s">
        <v>264</v>
      </c>
    </row>
    <row r="4" spans="1:3" ht="18.75" customHeight="1">
      <c r="A4" s="5" t="s">
        <v>278</v>
      </c>
      <c r="B4" s="5" t="s">
        <v>279</v>
      </c>
      <c r="C4" s="5" t="s">
        <v>280</v>
      </c>
    </row>
    <row r="5" spans="1:3" ht="18.75" customHeight="1">
      <c r="A5" s="6" t="s">
        <v>281</v>
      </c>
      <c r="B5" s="12"/>
      <c r="C5" s="12"/>
    </row>
    <row r="6" spans="1:3" s="21" customFormat="1" ht="18.75" customHeight="1">
      <c r="A6" s="14" t="s">
        <v>282</v>
      </c>
      <c r="B6" s="13"/>
      <c r="C6" s="13"/>
    </row>
    <row r="7" spans="1:3" s="21" customFormat="1" ht="18.75" customHeight="1">
      <c r="A7" s="14" t="s">
        <v>283</v>
      </c>
      <c r="B7" s="13"/>
      <c r="C7" s="13"/>
    </row>
    <row r="8" spans="1:3" ht="18.75" customHeight="1">
      <c r="A8" s="6" t="s">
        <v>284</v>
      </c>
      <c r="B8" s="12"/>
      <c r="C8" s="12"/>
    </row>
    <row r="9" spans="1:3" ht="18.75" customHeight="1">
      <c r="A9" s="6" t="s">
        <v>285</v>
      </c>
      <c r="B9" s="12"/>
      <c r="C9" s="12"/>
    </row>
    <row r="10" spans="1:3" ht="18.75" customHeight="1">
      <c r="A10" s="6" t="s">
        <v>286</v>
      </c>
      <c r="B10" s="12"/>
      <c r="C10" s="12"/>
    </row>
    <row r="11" spans="1:3" ht="18.75" customHeight="1">
      <c r="A11" s="6" t="s">
        <v>287</v>
      </c>
      <c r="B11" s="12"/>
      <c r="C11" s="12"/>
    </row>
    <row r="12" spans="1:3" ht="18.75" customHeight="1">
      <c r="A12" s="10" t="s">
        <v>288</v>
      </c>
      <c r="B12" s="23"/>
      <c r="C12" s="23"/>
    </row>
    <row r="13" spans="1:3" ht="18.75" customHeight="1">
      <c r="A13" s="14" t="s">
        <v>382</v>
      </c>
      <c r="B13" s="13"/>
      <c r="C13" s="13"/>
    </row>
    <row r="14" spans="1:3" s="21" customFormat="1" ht="18.75" customHeight="1">
      <c r="A14" s="297" t="s">
        <v>378</v>
      </c>
      <c r="B14" s="298"/>
      <c r="C14" s="299"/>
    </row>
    <row r="15" spans="1:3" s="21" customFormat="1" ht="18.75" customHeight="1">
      <c r="A15" s="201"/>
      <c r="B15" s="199"/>
      <c r="C15" s="199"/>
    </row>
  </sheetData>
  <mergeCells count="2">
    <mergeCell ref="A2:C2"/>
    <mergeCell ref="A14:C14"/>
  </mergeCells>
  <phoneticPr fontId="55" type="noConversion"/>
  <pageMargins left="0.69930555555555596" right="0.69930555555555596" top="0.75" bottom="0.75" header="0.3" footer="0.3"/>
  <pageSetup paperSize="9" scale="9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C12"/>
  <sheetViews>
    <sheetView view="pageBreakPreview" workbookViewId="0">
      <selection activeCell="A12" sqref="A12"/>
    </sheetView>
  </sheetViews>
  <sheetFormatPr defaultColWidth="9" defaultRowHeight="14.25"/>
  <cols>
    <col min="1" max="1" width="47.125" customWidth="1"/>
    <col min="2" max="3" width="15.875" customWidth="1"/>
  </cols>
  <sheetData>
    <row r="1" spans="1:3" ht="20.25" customHeight="1">
      <c r="A1" s="7" t="s">
        <v>289</v>
      </c>
      <c r="B1" s="8"/>
      <c r="C1" s="8"/>
    </row>
    <row r="2" spans="1:3" ht="20.25" customHeight="1">
      <c r="A2" s="300" t="s">
        <v>381</v>
      </c>
      <c r="B2" s="300"/>
      <c r="C2" s="300"/>
    </row>
    <row r="3" spans="1:3" s="16" customFormat="1" ht="20.25" customHeight="1">
      <c r="A3" s="2"/>
      <c r="B3" s="2"/>
      <c r="C3" s="4" t="s">
        <v>264</v>
      </c>
    </row>
    <row r="4" spans="1:3" s="16" customFormat="1" ht="19.5" customHeight="1">
      <c r="A4" s="5" t="s">
        <v>278</v>
      </c>
      <c r="B4" s="5" t="s">
        <v>279</v>
      </c>
      <c r="C4" s="5" t="s">
        <v>280</v>
      </c>
    </row>
    <row r="5" spans="1:3" s="16" customFormat="1" ht="19.5" customHeight="1">
      <c r="A5" s="6" t="s">
        <v>290</v>
      </c>
      <c r="B5" s="18"/>
      <c r="C5" s="18"/>
    </row>
    <row r="6" spans="1:3" s="17" customFormat="1" ht="19.5" customHeight="1">
      <c r="A6" s="14" t="s">
        <v>291</v>
      </c>
      <c r="B6" s="19"/>
      <c r="C6" s="19"/>
    </row>
    <row r="7" spans="1:3" s="17" customFormat="1" ht="19.5" customHeight="1">
      <c r="A7" s="14" t="s">
        <v>292</v>
      </c>
      <c r="B7" s="19"/>
      <c r="C7" s="19"/>
    </row>
    <row r="8" spans="1:3" s="16" customFormat="1" ht="19.5" customHeight="1">
      <c r="A8" s="6" t="s">
        <v>293</v>
      </c>
      <c r="B8" s="18"/>
      <c r="C8" s="18"/>
    </row>
    <row r="9" spans="1:3" s="16" customFormat="1" ht="19.5" customHeight="1">
      <c r="A9" s="6" t="s">
        <v>294</v>
      </c>
      <c r="B9" s="18"/>
      <c r="C9" s="18"/>
    </row>
    <row r="10" spans="1:3" s="16" customFormat="1" ht="19.5" customHeight="1">
      <c r="A10" s="10" t="s">
        <v>295</v>
      </c>
      <c r="B10" s="20"/>
      <c r="C10" s="20"/>
    </row>
    <row r="11" spans="1:3" s="16" customFormat="1" ht="24" customHeight="1">
      <c r="A11" s="10" t="s">
        <v>296</v>
      </c>
      <c r="B11" s="20"/>
      <c r="C11" s="20"/>
    </row>
    <row r="12" spans="1:3" s="16" customFormat="1" ht="19.5" customHeight="1">
      <c r="A12" s="197" t="s">
        <v>378</v>
      </c>
      <c r="B12" s="200"/>
      <c r="C12" s="200"/>
    </row>
  </sheetData>
  <mergeCells count="1">
    <mergeCell ref="A2:C2"/>
  </mergeCells>
  <phoneticPr fontId="55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7"/>
  <sheetViews>
    <sheetView view="pageBreakPreview" workbookViewId="0">
      <selection activeCell="C18" sqref="C18"/>
    </sheetView>
  </sheetViews>
  <sheetFormatPr defaultRowHeight="14.25"/>
  <cols>
    <col min="1" max="1" width="39.125" style="8" customWidth="1"/>
    <col min="2" max="2" width="12.75" style="9" customWidth="1"/>
    <col min="3" max="4" width="14.75" style="8" customWidth="1"/>
    <col min="5" max="16384" width="9" style="8"/>
  </cols>
  <sheetData>
    <row r="1" spans="1:4" ht="20.25" customHeight="1">
      <c r="A1" s="7" t="s">
        <v>297</v>
      </c>
    </row>
    <row r="2" spans="1:4" ht="20.25" customHeight="1">
      <c r="A2" s="300" t="s">
        <v>379</v>
      </c>
      <c r="B2" s="300"/>
      <c r="C2" s="300"/>
      <c r="D2" s="300"/>
    </row>
    <row r="3" spans="1:4" ht="20.25" customHeight="1">
      <c r="A3" s="2"/>
      <c r="B3" s="3"/>
      <c r="C3" s="2"/>
      <c r="D3" s="4" t="s">
        <v>264</v>
      </c>
    </row>
    <row r="4" spans="1:4" ht="19.5" customHeight="1">
      <c r="A4" s="5" t="s">
        <v>278</v>
      </c>
      <c r="B4" s="5" t="s">
        <v>270</v>
      </c>
      <c r="C4" s="5" t="s">
        <v>298</v>
      </c>
      <c r="D4" s="5" t="s">
        <v>299</v>
      </c>
    </row>
    <row r="5" spans="1:4" ht="19.5" customHeight="1">
      <c r="A5" s="6" t="s">
        <v>300</v>
      </c>
      <c r="B5" s="5" t="s">
        <v>301</v>
      </c>
      <c r="C5" s="12"/>
      <c r="D5" s="12"/>
    </row>
    <row r="6" spans="1:4" ht="19.5" customHeight="1">
      <c r="A6" s="6" t="s">
        <v>302</v>
      </c>
      <c r="B6" s="5" t="s">
        <v>272</v>
      </c>
      <c r="C6" s="12"/>
      <c r="D6" s="12"/>
    </row>
    <row r="7" spans="1:4" ht="19.5" customHeight="1">
      <c r="A7" s="6" t="s">
        <v>303</v>
      </c>
      <c r="B7" s="5" t="s">
        <v>273</v>
      </c>
      <c r="C7" s="12"/>
      <c r="D7" s="12"/>
    </row>
    <row r="8" spans="1:4" ht="19.5" customHeight="1">
      <c r="A8" s="6" t="s">
        <v>304</v>
      </c>
      <c r="B8" s="5" t="s">
        <v>305</v>
      </c>
      <c r="C8" s="12"/>
      <c r="D8" s="12"/>
    </row>
    <row r="9" spans="1:4" ht="19.5" customHeight="1">
      <c r="A9" s="6" t="s">
        <v>303</v>
      </c>
      <c r="B9" s="5" t="s">
        <v>275</v>
      </c>
      <c r="C9" s="12"/>
      <c r="D9" s="12"/>
    </row>
    <row r="10" spans="1:4" ht="19.5" customHeight="1">
      <c r="A10" s="6" t="s">
        <v>306</v>
      </c>
      <c r="B10" s="5" t="s">
        <v>307</v>
      </c>
      <c r="C10" s="12"/>
      <c r="D10" s="12"/>
    </row>
    <row r="11" spans="1:4" ht="19.5" customHeight="1">
      <c r="A11" s="6" t="s">
        <v>302</v>
      </c>
      <c r="B11" s="5" t="s">
        <v>308</v>
      </c>
      <c r="C11" s="12"/>
      <c r="D11" s="12"/>
    </row>
    <row r="12" spans="1:4" ht="19.5" customHeight="1">
      <c r="A12" s="6" t="s">
        <v>304</v>
      </c>
      <c r="B12" s="5" t="s">
        <v>309</v>
      </c>
      <c r="C12" s="12"/>
      <c r="D12" s="12"/>
    </row>
    <row r="13" spans="1:4" ht="19.5" customHeight="1">
      <c r="A13" s="10" t="s">
        <v>310</v>
      </c>
      <c r="B13" s="5" t="s">
        <v>311</v>
      </c>
      <c r="C13" s="13"/>
      <c r="D13" s="13"/>
    </row>
    <row r="14" spans="1:4" s="11" customFormat="1" ht="19.5" customHeight="1">
      <c r="A14" s="14" t="s">
        <v>302</v>
      </c>
      <c r="B14" s="15" t="s">
        <v>312</v>
      </c>
      <c r="C14" s="13"/>
      <c r="D14" s="13"/>
    </row>
    <row r="15" spans="1:4" ht="19.5" customHeight="1">
      <c r="A15" s="6" t="s">
        <v>304</v>
      </c>
      <c r="B15" s="5" t="s">
        <v>313</v>
      </c>
      <c r="C15" s="13"/>
      <c r="D15" s="13"/>
    </row>
    <row r="16" spans="1:4" ht="19.5" customHeight="1">
      <c r="A16" s="6" t="s">
        <v>314</v>
      </c>
      <c r="B16" s="5" t="s">
        <v>315</v>
      </c>
      <c r="C16" s="13"/>
      <c r="D16" s="13"/>
    </row>
    <row r="17" spans="1:4" ht="19.5" customHeight="1">
      <c r="A17" s="6" t="s">
        <v>302</v>
      </c>
      <c r="B17" s="5" t="s">
        <v>316</v>
      </c>
      <c r="C17" s="12"/>
      <c r="D17" s="12"/>
    </row>
    <row r="18" spans="1:4" ht="19.5" customHeight="1">
      <c r="A18" s="6" t="s">
        <v>317</v>
      </c>
      <c r="B18" s="5"/>
      <c r="C18" s="12"/>
      <c r="D18" s="12"/>
    </row>
    <row r="19" spans="1:4" ht="19.5" customHeight="1">
      <c r="A19" s="6" t="s">
        <v>318</v>
      </c>
      <c r="B19" s="5" t="s">
        <v>319</v>
      </c>
      <c r="C19" s="12"/>
      <c r="D19" s="12"/>
    </row>
    <row r="20" spans="1:4" ht="19.5" customHeight="1">
      <c r="A20" s="6" t="s">
        <v>304</v>
      </c>
      <c r="B20" s="5" t="s">
        <v>320</v>
      </c>
      <c r="C20" s="12"/>
      <c r="D20" s="12"/>
    </row>
    <row r="21" spans="1:4" s="11" customFormat="1" ht="19.5" customHeight="1">
      <c r="A21" s="14" t="s">
        <v>303</v>
      </c>
      <c r="B21" s="15"/>
      <c r="C21" s="12"/>
      <c r="D21" s="12"/>
    </row>
    <row r="22" spans="1:4" s="11" customFormat="1" ht="19.5" customHeight="1">
      <c r="A22" s="14" t="s">
        <v>318</v>
      </c>
      <c r="B22" s="15" t="s">
        <v>321</v>
      </c>
      <c r="C22" s="13"/>
      <c r="D22" s="13"/>
    </row>
    <row r="23" spans="1:4" ht="19.5" customHeight="1">
      <c r="A23" s="6" t="s">
        <v>322</v>
      </c>
      <c r="B23" s="5" t="s">
        <v>323</v>
      </c>
      <c r="C23" s="13"/>
      <c r="D23" s="13"/>
    </row>
    <row r="24" spans="1:4" ht="19.5" customHeight="1">
      <c r="A24" s="6" t="s">
        <v>302</v>
      </c>
      <c r="B24" s="5" t="s">
        <v>324</v>
      </c>
      <c r="C24" s="13"/>
      <c r="D24" s="13"/>
    </row>
    <row r="25" spans="1:4" ht="19.5" customHeight="1">
      <c r="A25" s="6" t="s">
        <v>304</v>
      </c>
      <c r="B25" s="5" t="s">
        <v>325</v>
      </c>
      <c r="C25" s="13"/>
      <c r="D25" s="13"/>
    </row>
    <row r="26" spans="1:4" ht="19.5" customHeight="1">
      <c r="A26" s="293" t="s">
        <v>380</v>
      </c>
      <c r="B26" s="294"/>
      <c r="C26" s="294"/>
      <c r="D26" s="295"/>
    </row>
    <row r="27" spans="1:4" ht="19.5" customHeight="1">
      <c r="A27" s="198"/>
      <c r="B27" s="196"/>
      <c r="C27" s="199"/>
      <c r="D27" s="199"/>
    </row>
  </sheetData>
  <mergeCells count="2">
    <mergeCell ref="A2:D2"/>
    <mergeCell ref="A26:D26"/>
  </mergeCells>
  <phoneticPr fontId="55" type="noConversion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workbookViewId="0">
      <selection activeCell="G14" sqref="G14"/>
    </sheetView>
  </sheetViews>
  <sheetFormatPr defaultColWidth="9" defaultRowHeight="14.25"/>
  <cols>
    <col min="1" max="1" width="21.375" customWidth="1"/>
    <col min="2" max="2" width="20.75" customWidth="1"/>
    <col min="3" max="6" width="9.875" customWidth="1"/>
  </cols>
  <sheetData>
    <row r="1" spans="1:6" ht="20.25" customHeight="1">
      <c r="A1" s="7" t="s">
        <v>326</v>
      </c>
      <c r="B1" s="8"/>
      <c r="C1" s="9"/>
      <c r="D1" s="8"/>
      <c r="E1" s="8"/>
      <c r="F1" s="8"/>
    </row>
    <row r="2" spans="1:6" ht="20.25" customHeight="1">
      <c r="A2" s="300" t="s">
        <v>376</v>
      </c>
      <c r="B2" s="300"/>
      <c r="C2" s="300"/>
      <c r="D2" s="300"/>
      <c r="E2" s="300"/>
      <c r="F2" s="300"/>
    </row>
    <row r="3" spans="1:6" ht="20.25" customHeight="1">
      <c r="A3" s="2"/>
      <c r="B3" s="2"/>
      <c r="C3" s="3"/>
      <c r="D3" s="2"/>
      <c r="E3" s="2"/>
      <c r="F3" s="4" t="s">
        <v>264</v>
      </c>
    </row>
    <row r="4" spans="1:6" ht="21.75" customHeight="1">
      <c r="A4" s="301" t="s">
        <v>278</v>
      </c>
      <c r="B4" s="302"/>
      <c r="C4" s="5" t="s">
        <v>270</v>
      </c>
      <c r="D4" s="5" t="s">
        <v>298</v>
      </c>
      <c r="E4" s="5" t="s">
        <v>299</v>
      </c>
      <c r="F4" s="5" t="s">
        <v>327</v>
      </c>
    </row>
    <row r="5" spans="1:6" ht="21.75" customHeight="1">
      <c r="A5" s="293" t="s">
        <v>328</v>
      </c>
      <c r="B5" s="295"/>
      <c r="C5" s="5" t="s">
        <v>271</v>
      </c>
      <c r="D5" s="6"/>
      <c r="E5" s="6"/>
      <c r="F5" s="6"/>
    </row>
    <row r="6" spans="1:6" ht="21.75" customHeight="1">
      <c r="A6" s="293" t="s">
        <v>329</v>
      </c>
      <c r="B6" s="295"/>
      <c r="C6" s="5" t="s">
        <v>272</v>
      </c>
      <c r="D6" s="6"/>
      <c r="E6" s="6"/>
      <c r="F6" s="6"/>
    </row>
    <row r="7" spans="1:6" ht="21.75" customHeight="1">
      <c r="A7" s="293" t="s">
        <v>330</v>
      </c>
      <c r="B7" s="295"/>
      <c r="C7" s="5" t="s">
        <v>273</v>
      </c>
      <c r="D7" s="6"/>
      <c r="E7" s="6"/>
      <c r="F7" s="6"/>
    </row>
    <row r="8" spans="1:6" ht="21.75" customHeight="1">
      <c r="A8" s="293" t="s">
        <v>331</v>
      </c>
      <c r="B8" s="295"/>
      <c r="C8" s="5" t="s">
        <v>274</v>
      </c>
      <c r="D8" s="10"/>
      <c r="E8" s="10"/>
      <c r="F8" s="10"/>
    </row>
    <row r="9" spans="1:6" ht="21.75" customHeight="1">
      <c r="A9" s="293" t="s">
        <v>329</v>
      </c>
      <c r="B9" s="295"/>
      <c r="C9" s="5" t="s">
        <v>275</v>
      </c>
      <c r="D9" s="10"/>
      <c r="E9" s="10"/>
      <c r="F9" s="10"/>
    </row>
    <row r="10" spans="1:6" ht="21.75" customHeight="1">
      <c r="A10" s="293" t="s">
        <v>330</v>
      </c>
      <c r="B10" s="295"/>
      <c r="C10" s="5" t="s">
        <v>276</v>
      </c>
      <c r="D10" s="10"/>
      <c r="E10" s="10"/>
      <c r="F10" s="10"/>
    </row>
    <row r="11" spans="1:6" ht="21.75" customHeight="1">
      <c r="A11" s="195" t="s">
        <v>378</v>
      </c>
      <c r="B11" s="195"/>
      <c r="C11" s="196"/>
      <c r="D11" s="197"/>
      <c r="E11" s="197"/>
      <c r="F11" s="197"/>
    </row>
  </sheetData>
  <mergeCells count="8">
    <mergeCell ref="A8:B8"/>
    <mergeCell ref="A9:B9"/>
    <mergeCell ref="A10:B10"/>
    <mergeCell ref="A2:F2"/>
    <mergeCell ref="A4:B4"/>
    <mergeCell ref="A5:B5"/>
    <mergeCell ref="A6:B6"/>
    <mergeCell ref="A7:B7"/>
  </mergeCells>
  <phoneticPr fontId="55" type="noConversion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F8"/>
  <sheetViews>
    <sheetView tabSelected="1" view="pageBreakPreview" workbookViewId="0">
      <selection activeCell="E17" sqref="E17"/>
    </sheetView>
  </sheetViews>
  <sheetFormatPr defaultColWidth="9" defaultRowHeight="14.25"/>
  <cols>
    <col min="1" max="1" width="11.75" customWidth="1"/>
    <col min="2" max="6" width="13.25" customWidth="1"/>
  </cols>
  <sheetData>
    <row r="1" spans="1:6" ht="20.25" customHeight="1">
      <c r="A1" s="1" t="s">
        <v>332</v>
      </c>
    </row>
    <row r="2" spans="1:6" ht="20.25" customHeight="1">
      <c r="A2" s="300" t="s">
        <v>375</v>
      </c>
      <c r="B2" s="300"/>
      <c r="C2" s="300"/>
      <c r="D2" s="300"/>
      <c r="E2" s="300"/>
      <c r="F2" s="300"/>
    </row>
    <row r="3" spans="1:6" ht="20.25" customHeight="1">
      <c r="A3" s="2"/>
      <c r="B3" s="2"/>
      <c r="C3" s="3"/>
      <c r="D3" s="2"/>
      <c r="E3" s="2"/>
      <c r="F3" s="4" t="s">
        <v>264</v>
      </c>
    </row>
    <row r="4" spans="1:6" ht="21.75" customHeight="1">
      <c r="A4" s="5" t="s">
        <v>210</v>
      </c>
      <c r="B4" s="5" t="s">
        <v>333</v>
      </c>
      <c r="C4" s="5" t="s">
        <v>334</v>
      </c>
      <c r="D4" s="5" t="s">
        <v>335</v>
      </c>
      <c r="E4" s="5" t="s">
        <v>336</v>
      </c>
      <c r="F4" s="5" t="s">
        <v>337</v>
      </c>
    </row>
    <row r="5" spans="1:6" ht="21.75" customHeight="1">
      <c r="A5" s="5">
        <v>1</v>
      </c>
      <c r="B5" s="5" t="s">
        <v>208</v>
      </c>
      <c r="C5" s="5"/>
      <c r="D5" s="6"/>
      <c r="E5" s="6"/>
      <c r="F5" s="6"/>
    </row>
    <row r="6" spans="1:6" ht="21.75" customHeight="1">
      <c r="A6" s="5">
        <v>2</v>
      </c>
      <c r="B6" s="6"/>
      <c r="C6" s="5"/>
      <c r="D6" s="6"/>
      <c r="E6" s="6"/>
      <c r="F6" s="6"/>
    </row>
    <row r="7" spans="1:6" ht="21.75" customHeight="1">
      <c r="A7" s="5" t="s">
        <v>338</v>
      </c>
      <c r="B7" s="6"/>
      <c r="C7" s="5"/>
      <c r="D7" s="6"/>
      <c r="E7" s="6"/>
      <c r="F7" s="6"/>
    </row>
    <row r="8" spans="1:6" ht="21.75" customHeight="1">
      <c r="A8" s="2" t="s">
        <v>453</v>
      </c>
      <c r="B8" s="2"/>
      <c r="C8" s="3"/>
      <c r="D8" s="2"/>
      <c r="E8" s="2"/>
      <c r="F8" s="2"/>
    </row>
  </sheetData>
  <mergeCells count="1">
    <mergeCell ref="A2:F2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"/>
  <sheetViews>
    <sheetView view="pageBreakPreview" workbookViewId="0">
      <selection activeCell="A5" sqref="A5"/>
    </sheetView>
  </sheetViews>
  <sheetFormatPr defaultColWidth="9" defaultRowHeight="14.25"/>
  <cols>
    <col min="1" max="1" width="39.125" style="89" customWidth="1"/>
    <col min="2" max="2" width="31" customWidth="1"/>
    <col min="3" max="3" width="11.625" customWidth="1"/>
  </cols>
  <sheetData>
    <row r="1" spans="1:4" ht="20.25" customHeight="1">
      <c r="A1" s="90" t="s">
        <v>47</v>
      </c>
    </row>
    <row r="2" spans="1:4" ht="20.25" customHeight="1">
      <c r="A2" s="231" t="s">
        <v>418</v>
      </c>
      <c r="B2" s="231"/>
      <c r="C2" s="91"/>
      <c r="D2" s="91"/>
    </row>
    <row r="3" spans="1:4" ht="18.75">
      <c r="A3" s="92"/>
      <c r="B3" s="93" t="s">
        <v>1</v>
      </c>
    </row>
    <row r="4" spans="1:4" ht="21">
      <c r="A4" s="30" t="s">
        <v>48</v>
      </c>
      <c r="B4" s="94" t="s">
        <v>3</v>
      </c>
      <c r="C4" s="91"/>
      <c r="D4" s="91"/>
    </row>
    <row r="5" spans="1:4" ht="21">
      <c r="A5" s="95" t="s">
        <v>49</v>
      </c>
      <c r="B5" s="96"/>
      <c r="C5" s="91"/>
      <c r="D5" s="91"/>
    </row>
    <row r="6" spans="1:4" ht="21">
      <c r="A6" s="95" t="s">
        <v>50</v>
      </c>
      <c r="B6" s="96"/>
      <c r="C6" s="91"/>
      <c r="D6" s="91"/>
    </row>
    <row r="7" spans="1:4" ht="21">
      <c r="A7" s="95" t="s">
        <v>51</v>
      </c>
      <c r="B7" s="96"/>
      <c r="C7" s="91"/>
      <c r="D7" s="91"/>
    </row>
    <row r="8" spans="1:4" ht="23.1" customHeight="1">
      <c r="A8" s="97" t="s">
        <v>52</v>
      </c>
      <c r="B8" s="98"/>
      <c r="C8" s="91"/>
      <c r="D8" s="91"/>
    </row>
    <row r="9" spans="1:4" ht="21" hidden="1">
      <c r="A9" s="99" t="s">
        <v>53</v>
      </c>
      <c r="B9" s="98">
        <v>91000</v>
      </c>
      <c r="C9" s="91"/>
      <c r="D9" s="91"/>
    </row>
    <row r="10" spans="1:4" hidden="1">
      <c r="A10" s="84" t="s">
        <v>33</v>
      </c>
      <c r="B10" s="98">
        <f>SUM(B8:B9)</f>
        <v>91000</v>
      </c>
    </row>
    <row r="11" spans="1:4" ht="18.75" customHeight="1">
      <c r="A11" s="191"/>
      <c r="B11" s="212"/>
    </row>
    <row r="12" spans="1:4" ht="18.75" customHeight="1">
      <c r="A12" s="196" t="s">
        <v>415</v>
      </c>
      <c r="B12" s="212"/>
    </row>
    <row r="13" spans="1:4" ht="15.75" customHeight="1">
      <c r="A13" s="213" t="s">
        <v>419</v>
      </c>
      <c r="C13" s="91"/>
      <c r="D13" s="91"/>
    </row>
    <row r="15" spans="1:4" ht="21">
      <c r="C15" s="91"/>
      <c r="D15" s="91"/>
    </row>
    <row r="17" spans="3:4" ht="21">
      <c r="C17" s="91"/>
      <c r="D17" s="91"/>
    </row>
  </sheetData>
  <mergeCells count="1">
    <mergeCell ref="A2:B2"/>
  </mergeCells>
  <phoneticPr fontId="5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0"/>
  <sheetViews>
    <sheetView view="pageBreakPreview" workbookViewId="0">
      <selection activeCell="B5" sqref="B5"/>
    </sheetView>
  </sheetViews>
  <sheetFormatPr defaultColWidth="9" defaultRowHeight="14.25"/>
  <cols>
    <col min="1" max="1" width="8.875" customWidth="1"/>
    <col min="2" max="2" width="52.75" customWidth="1"/>
    <col min="3" max="3" width="17.5" customWidth="1"/>
    <col min="4" max="14" width="11.625" customWidth="1"/>
    <col min="15" max="15" width="4.5" customWidth="1"/>
    <col min="16" max="16" width="6.5" customWidth="1"/>
    <col min="17" max="18" width="2.5" customWidth="1"/>
    <col min="19" max="19" width="5.625" customWidth="1"/>
    <col min="21" max="21" width="7.5" customWidth="1"/>
    <col min="22" max="22" width="6.5" customWidth="1"/>
    <col min="23" max="24" width="7.5" customWidth="1"/>
    <col min="25" max="25" width="9" hidden="1" customWidth="1"/>
  </cols>
  <sheetData>
    <row r="1" spans="1:5" ht="20.25" customHeight="1">
      <c r="A1" s="1" t="s">
        <v>54</v>
      </c>
    </row>
    <row r="2" spans="1:5" ht="20.25" customHeight="1">
      <c r="A2" s="234" t="s">
        <v>417</v>
      </c>
      <c r="B2" s="234"/>
      <c r="C2" s="234"/>
    </row>
    <row r="3" spans="1:5" ht="20.25" customHeight="1">
      <c r="C3" s="22" t="s">
        <v>1</v>
      </c>
    </row>
    <row r="4" spans="1:5" ht="21" customHeight="1">
      <c r="A4" s="38" t="s">
        <v>55</v>
      </c>
      <c r="B4" s="38" t="s">
        <v>37</v>
      </c>
      <c r="C4" s="38" t="s">
        <v>56</v>
      </c>
    </row>
    <row r="5" spans="1:5" ht="21" customHeight="1">
      <c r="A5" s="174">
        <v>212</v>
      </c>
      <c r="B5" s="175" t="s">
        <v>38</v>
      </c>
      <c r="C5" s="176"/>
    </row>
    <row r="6" spans="1:5" ht="21" customHeight="1">
      <c r="A6" s="174">
        <v>21208</v>
      </c>
      <c r="B6" s="175" t="s">
        <v>57</v>
      </c>
      <c r="C6" s="176"/>
      <c r="D6" s="177"/>
      <c r="E6" s="177"/>
    </row>
    <row r="7" spans="1:5" ht="21" customHeight="1">
      <c r="A7" s="174">
        <v>21210</v>
      </c>
      <c r="B7" s="175" t="s">
        <v>58</v>
      </c>
      <c r="C7" s="176"/>
      <c r="D7" s="177"/>
    </row>
    <row r="8" spans="1:5" ht="21" customHeight="1">
      <c r="A8" s="174">
        <v>232</v>
      </c>
      <c r="B8" s="175" t="s">
        <v>39</v>
      </c>
      <c r="C8" s="176"/>
    </row>
    <row r="9" spans="1:5" ht="21" customHeight="1">
      <c r="A9" s="174">
        <v>23204</v>
      </c>
      <c r="B9" s="175" t="s">
        <v>59</v>
      </c>
      <c r="C9" s="176"/>
    </row>
    <row r="10" spans="1:5" ht="19.5" customHeight="1">
      <c r="A10" s="174">
        <v>233</v>
      </c>
      <c r="B10" s="175" t="s">
        <v>40</v>
      </c>
      <c r="C10" s="176"/>
    </row>
    <row r="11" spans="1:5" ht="19.5" customHeight="1">
      <c r="A11" s="174">
        <v>23304</v>
      </c>
      <c r="B11" s="175" t="s">
        <v>60</v>
      </c>
      <c r="C11" s="176"/>
    </row>
    <row r="12" spans="1:5" ht="27" customHeight="1">
      <c r="A12" s="235" t="s">
        <v>61</v>
      </c>
      <c r="B12" s="236"/>
      <c r="C12" s="178"/>
      <c r="E12" s="177"/>
    </row>
    <row r="13" spans="1:5" s="8" customFormat="1" ht="19.5" customHeight="1">
      <c r="A13" s="237" t="s">
        <v>62</v>
      </c>
      <c r="B13" s="238"/>
      <c r="C13" s="88"/>
    </row>
    <row r="14" spans="1:5" s="8" customFormat="1" ht="19.5" customHeight="1">
      <c r="A14" s="239" t="s">
        <v>63</v>
      </c>
      <c r="B14" s="240"/>
      <c r="C14" s="88"/>
    </row>
    <row r="15" spans="1:5" s="8" customFormat="1" ht="19.5" customHeight="1">
      <c r="A15" s="232" t="s">
        <v>64</v>
      </c>
      <c r="B15" s="233"/>
      <c r="C15" s="88"/>
    </row>
    <row r="16" spans="1:5" s="8" customFormat="1" ht="19.5" hidden="1" customHeight="1">
      <c r="A16" s="232" t="s">
        <v>65</v>
      </c>
      <c r="B16" s="233"/>
      <c r="C16" s="88">
        <v>91000</v>
      </c>
    </row>
    <row r="17" spans="1:3" s="8" customFormat="1" ht="23.1" customHeight="1">
      <c r="A17" s="228" t="s">
        <v>46</v>
      </c>
      <c r="B17" s="228"/>
      <c r="C17" s="88"/>
    </row>
    <row r="19" spans="1:3">
      <c r="A19" s="211" t="s">
        <v>415</v>
      </c>
    </row>
    <row r="20" spans="1:3">
      <c r="A20" s="211" t="s">
        <v>413</v>
      </c>
    </row>
  </sheetData>
  <mergeCells count="7">
    <mergeCell ref="A16:B16"/>
    <mergeCell ref="A17:B17"/>
    <mergeCell ref="A2:C2"/>
    <mergeCell ref="A12:B12"/>
    <mergeCell ref="A13:B13"/>
    <mergeCell ref="A14:B14"/>
    <mergeCell ref="A15:B15"/>
  </mergeCells>
  <phoneticPr fontId="55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4"/>
  <sheetViews>
    <sheetView view="pageBreakPreview" workbookViewId="0">
      <selection activeCell="B6" sqref="B6"/>
    </sheetView>
  </sheetViews>
  <sheetFormatPr defaultColWidth="9" defaultRowHeight="14.25"/>
  <cols>
    <col min="1" max="1" width="39.625" customWidth="1"/>
    <col min="2" max="2" width="29" customWidth="1"/>
  </cols>
  <sheetData>
    <row r="1" spans="1:4" ht="20.25" customHeight="1">
      <c r="A1" s="1" t="s">
        <v>66</v>
      </c>
    </row>
    <row r="2" spans="1:4" ht="20.25" customHeight="1">
      <c r="A2" s="241" t="s">
        <v>416</v>
      </c>
      <c r="B2" s="241"/>
      <c r="C2" s="35"/>
      <c r="D2" s="35"/>
    </row>
    <row r="3" spans="1:4" ht="20.25" customHeight="1">
      <c r="A3" s="54"/>
      <c r="B3" s="55" t="s">
        <v>1</v>
      </c>
      <c r="C3" s="35"/>
      <c r="D3" s="35"/>
    </row>
    <row r="4" spans="1:4" ht="21" customHeight="1">
      <c r="A4" s="25" t="s">
        <v>67</v>
      </c>
      <c r="B4" s="39" t="s">
        <v>3</v>
      </c>
      <c r="C4" s="173"/>
      <c r="D4" s="40"/>
    </row>
    <row r="5" spans="1:4" ht="21" customHeight="1">
      <c r="A5" s="42" t="s">
        <v>68</v>
      </c>
      <c r="B5" s="43"/>
      <c r="C5" s="35"/>
      <c r="D5" s="35"/>
    </row>
    <row r="6" spans="1:4" ht="21" customHeight="1">
      <c r="A6" s="39" t="s">
        <v>69</v>
      </c>
      <c r="B6" s="47"/>
      <c r="C6" s="49"/>
      <c r="D6" s="49"/>
    </row>
    <row r="7" spans="1:4" ht="15" customHeight="1">
      <c r="A7" s="209"/>
      <c r="B7" s="210"/>
      <c r="C7" s="49"/>
      <c r="D7" s="49"/>
    </row>
    <row r="8" spans="1:4" ht="18" customHeight="1">
      <c r="A8" s="242" t="s">
        <v>412</v>
      </c>
      <c r="B8" s="242"/>
      <c r="C8" s="49"/>
      <c r="D8" s="49"/>
    </row>
    <row r="9" spans="1:4" ht="14.25" customHeight="1">
      <c r="A9" s="17" t="s">
        <v>413</v>
      </c>
      <c r="B9" s="56"/>
      <c r="C9" s="49"/>
      <c r="D9" s="49"/>
    </row>
    <row r="14" spans="1:4" ht="15.75">
      <c r="A14" s="21"/>
      <c r="B14" s="50"/>
      <c r="C14" s="49"/>
      <c r="D14" s="49"/>
    </row>
  </sheetData>
  <mergeCells count="2">
    <mergeCell ref="A2:B2"/>
    <mergeCell ref="A8:B8"/>
  </mergeCells>
  <phoneticPr fontId="5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"/>
  <sheetViews>
    <sheetView view="pageBreakPreview" workbookViewId="0">
      <selection activeCell="A12" sqref="A12:C13"/>
    </sheetView>
  </sheetViews>
  <sheetFormatPr defaultColWidth="9" defaultRowHeight="14.25"/>
  <cols>
    <col min="1" max="1" width="12.375" customWidth="1"/>
    <col min="2" max="2" width="29.625" customWidth="1"/>
    <col min="3" max="3" width="28.25" customWidth="1"/>
  </cols>
  <sheetData>
    <row r="1" spans="1:5" ht="20.25" customHeight="1">
      <c r="A1" s="1" t="s">
        <v>70</v>
      </c>
    </row>
    <row r="2" spans="1:5" ht="20.25" customHeight="1">
      <c r="A2" s="216" t="s">
        <v>414</v>
      </c>
      <c r="B2" s="216"/>
      <c r="C2" s="216"/>
      <c r="D2" s="35"/>
      <c r="E2" s="35"/>
    </row>
    <row r="3" spans="1:5" ht="20.25" customHeight="1">
      <c r="B3" s="54"/>
      <c r="C3" s="55" t="s">
        <v>1</v>
      </c>
      <c r="D3" s="35"/>
      <c r="E3" s="35"/>
    </row>
    <row r="4" spans="1:5" ht="20.100000000000001" customHeight="1">
      <c r="A4" s="38" t="s">
        <v>55</v>
      </c>
      <c r="B4" s="38" t="s">
        <v>37</v>
      </c>
      <c r="C4" s="39" t="s">
        <v>3</v>
      </c>
      <c r="D4" s="173"/>
      <c r="E4" s="40"/>
    </row>
    <row r="5" spans="1:5" ht="20.100000000000001" customHeight="1">
      <c r="A5" s="69">
        <v>223</v>
      </c>
      <c r="B5" s="42" t="s">
        <v>71</v>
      </c>
      <c r="C5" s="43"/>
      <c r="D5" s="35"/>
      <c r="E5" s="35"/>
    </row>
    <row r="6" spans="1:5" ht="20.100000000000001" customHeight="1">
      <c r="A6" s="69">
        <v>22303</v>
      </c>
      <c r="B6" s="48" t="s">
        <v>72</v>
      </c>
      <c r="C6" s="43"/>
      <c r="D6" s="45"/>
      <c r="E6" s="45"/>
    </row>
    <row r="7" spans="1:5" ht="20.100000000000001" customHeight="1">
      <c r="A7" s="69">
        <v>2230301</v>
      </c>
      <c r="B7" s="48" t="s">
        <v>73</v>
      </c>
      <c r="C7" s="43"/>
      <c r="D7" s="45"/>
      <c r="E7" s="45"/>
    </row>
    <row r="8" spans="1:5" ht="20.100000000000001" customHeight="1">
      <c r="A8" s="249" t="s">
        <v>74</v>
      </c>
      <c r="B8" s="250"/>
      <c r="C8" s="47"/>
      <c r="D8" s="49"/>
      <c r="E8" s="49"/>
    </row>
    <row r="9" spans="1:5" ht="20.100000000000001" customHeight="1">
      <c r="A9" s="249" t="s">
        <v>63</v>
      </c>
      <c r="B9" s="250"/>
      <c r="C9" s="53"/>
      <c r="D9" s="45"/>
      <c r="E9" s="45"/>
    </row>
    <row r="10" spans="1:5" ht="20.100000000000001" customHeight="1">
      <c r="A10" s="249" t="s">
        <v>46</v>
      </c>
      <c r="B10" s="250"/>
      <c r="C10" s="47"/>
      <c r="D10" s="45"/>
      <c r="E10" s="45"/>
    </row>
    <row r="11" spans="1:5" ht="14.25" customHeight="1">
      <c r="A11" s="246"/>
      <c r="B11" s="247"/>
      <c r="C11" s="248"/>
      <c r="D11" s="45"/>
      <c r="E11" s="45"/>
    </row>
    <row r="12" spans="1:5" ht="16.5" customHeight="1">
      <c r="A12" s="251" t="s">
        <v>412</v>
      </c>
      <c r="B12" s="251"/>
      <c r="C12" s="251"/>
      <c r="D12" s="45"/>
      <c r="E12" s="45"/>
    </row>
    <row r="13" spans="1:5" ht="16.5" customHeight="1">
      <c r="A13" s="243" t="s">
        <v>413</v>
      </c>
      <c r="B13" s="244"/>
      <c r="C13" s="245"/>
      <c r="D13" s="49"/>
      <c r="E13" s="49"/>
    </row>
    <row r="14" spans="1:5" ht="20.100000000000001" customHeight="1">
      <c r="A14" s="188"/>
      <c r="B14" s="188"/>
      <c r="C14" s="189"/>
      <c r="D14" s="49"/>
      <c r="E14" s="49"/>
    </row>
  </sheetData>
  <mergeCells count="7">
    <mergeCell ref="A13:C13"/>
    <mergeCell ref="A11:C11"/>
    <mergeCell ref="A2:C2"/>
    <mergeCell ref="A8:B8"/>
    <mergeCell ref="A9:B9"/>
    <mergeCell ref="A10:B10"/>
    <mergeCell ref="A12:C12"/>
  </mergeCells>
  <phoneticPr fontId="55" type="noConversion"/>
  <printOptions horizontalCentered="1"/>
  <pageMargins left="0.97916666666666696" right="0.70763888888888904" top="0.74791666666666701" bottom="0.74791666666666701" header="0.31388888888888899" footer="0.31388888888888899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4"/>
  <sheetViews>
    <sheetView view="pageBreakPreview" workbookViewId="0">
      <selection activeCell="B14" sqref="B14"/>
    </sheetView>
  </sheetViews>
  <sheetFormatPr defaultColWidth="9" defaultRowHeight="14.25"/>
  <cols>
    <col min="1" max="1" width="37.25" customWidth="1"/>
    <col min="2" max="2" width="25.25" customWidth="1"/>
  </cols>
  <sheetData>
    <row r="1" spans="1:2" ht="20.25" customHeight="1">
      <c r="A1" s="1" t="s">
        <v>75</v>
      </c>
    </row>
    <row r="2" spans="1:2" ht="20.25" customHeight="1">
      <c r="A2" s="252" t="s">
        <v>411</v>
      </c>
      <c r="B2" s="252"/>
    </row>
    <row r="3" spans="1:2" ht="20.25" customHeight="1">
      <c r="A3" s="1"/>
      <c r="B3" s="22" t="s">
        <v>1</v>
      </c>
    </row>
    <row r="4" spans="1:2" s="8" customFormat="1" ht="24" customHeight="1">
      <c r="A4" s="25" t="s">
        <v>67</v>
      </c>
      <c r="B4" s="26" t="s">
        <v>3</v>
      </c>
    </row>
    <row r="5" spans="1:2" s="8" customFormat="1" ht="24" customHeight="1">
      <c r="A5" s="27" t="s">
        <v>76</v>
      </c>
      <c r="B5" s="5"/>
    </row>
    <row r="6" spans="1:2" s="8" customFormat="1" ht="24" customHeight="1">
      <c r="A6" s="6" t="s">
        <v>77</v>
      </c>
      <c r="B6" s="5"/>
    </row>
    <row r="7" spans="1:2" s="8" customFormat="1" ht="24" customHeight="1">
      <c r="A7" s="6" t="s">
        <v>78</v>
      </c>
      <c r="B7" s="5"/>
    </row>
    <row r="8" spans="1:2" s="8" customFormat="1" ht="24" customHeight="1">
      <c r="A8" s="6" t="s">
        <v>79</v>
      </c>
      <c r="B8" s="5"/>
    </row>
    <row r="9" spans="1:2" s="8" customFormat="1" ht="24" customHeight="1">
      <c r="A9" s="6" t="s">
        <v>80</v>
      </c>
      <c r="B9" s="5"/>
    </row>
    <row r="10" spans="1:2" s="8" customFormat="1" ht="24" customHeight="1">
      <c r="A10" s="6" t="s">
        <v>81</v>
      </c>
      <c r="B10" s="5"/>
    </row>
    <row r="11" spans="1:2" s="8" customFormat="1" ht="24" customHeight="1">
      <c r="A11" s="6" t="s">
        <v>82</v>
      </c>
      <c r="B11" s="5"/>
    </row>
    <row r="12" spans="1:2">
      <c r="A12" s="16"/>
      <c r="B12" s="16"/>
    </row>
    <row r="13" spans="1:2">
      <c r="A13" s="16" t="s">
        <v>339</v>
      </c>
      <c r="B13" s="16"/>
    </row>
    <row r="14" spans="1:2">
      <c r="A14" s="17" t="s">
        <v>413</v>
      </c>
      <c r="B14" s="16"/>
    </row>
  </sheetData>
  <mergeCells count="1">
    <mergeCell ref="A2:B2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4"/>
  <sheetViews>
    <sheetView view="pageBreakPreview" workbookViewId="0">
      <selection activeCell="B13" sqref="B13"/>
    </sheetView>
  </sheetViews>
  <sheetFormatPr defaultColWidth="9" defaultRowHeight="14.25"/>
  <cols>
    <col min="1" max="1" width="40.625" customWidth="1"/>
    <col min="2" max="2" width="25.125" customWidth="1"/>
  </cols>
  <sheetData>
    <row r="1" spans="1:2" ht="20.25" customHeight="1">
      <c r="A1" s="1" t="s">
        <v>85</v>
      </c>
    </row>
    <row r="2" spans="1:2" ht="20.25" customHeight="1">
      <c r="A2" s="252" t="s">
        <v>410</v>
      </c>
      <c r="B2" s="252"/>
    </row>
    <row r="3" spans="1:2" ht="20.25" customHeight="1">
      <c r="A3" s="1"/>
      <c r="B3" s="22" t="s">
        <v>1</v>
      </c>
    </row>
    <row r="4" spans="1:2" s="8" customFormat="1" ht="24" customHeight="1">
      <c r="A4" s="25" t="s">
        <v>67</v>
      </c>
      <c r="B4" s="26" t="s">
        <v>3</v>
      </c>
    </row>
    <row r="5" spans="1:2" ht="24" customHeight="1">
      <c r="A5" s="27" t="s">
        <v>76</v>
      </c>
      <c r="B5" s="172"/>
    </row>
    <row r="6" spans="1:2" ht="24" customHeight="1">
      <c r="A6" s="6" t="s">
        <v>86</v>
      </c>
      <c r="B6" s="172"/>
    </row>
    <row r="7" spans="1:2" ht="24" customHeight="1">
      <c r="A7" s="6" t="s">
        <v>87</v>
      </c>
      <c r="B7" s="172"/>
    </row>
    <row r="8" spans="1:2" ht="24" customHeight="1">
      <c r="A8" s="6" t="s">
        <v>88</v>
      </c>
      <c r="B8" s="172"/>
    </row>
    <row r="9" spans="1:2" ht="24" customHeight="1">
      <c r="A9" s="6" t="s">
        <v>89</v>
      </c>
      <c r="B9" s="172"/>
    </row>
    <row r="10" spans="1:2" ht="24" customHeight="1">
      <c r="A10" s="6" t="s">
        <v>90</v>
      </c>
      <c r="B10" s="172"/>
    </row>
    <row r="11" spans="1:2" ht="24" customHeight="1">
      <c r="A11" s="6" t="s">
        <v>91</v>
      </c>
      <c r="B11" s="172"/>
    </row>
    <row r="12" spans="1:2">
      <c r="A12" s="16"/>
    </row>
    <row r="13" spans="1:2">
      <c r="A13" s="16" t="s">
        <v>83</v>
      </c>
    </row>
    <row r="14" spans="1:2">
      <c r="A14" s="17" t="s">
        <v>84</v>
      </c>
    </row>
  </sheetData>
  <mergeCells count="1">
    <mergeCell ref="A2:B2"/>
  </mergeCells>
  <phoneticPr fontId="5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21</vt:i4>
      </vt:variant>
    </vt:vector>
  </HeadingPairs>
  <TitlesOfParts>
    <vt:vector size="55" baseType="lpstr">
      <vt:lpstr>目录</vt:lpstr>
      <vt:lpstr>1、全镇一般公共预算收入表</vt:lpstr>
      <vt:lpstr>2、全镇一般公共预算收入支出表</vt:lpstr>
      <vt:lpstr>3、政府性基金收入表</vt:lpstr>
      <vt:lpstr>4、政府性基金支出表</vt:lpstr>
      <vt:lpstr>5、国有资本经营预算收入表</vt:lpstr>
      <vt:lpstr>6、国有资本经营预算支出表</vt:lpstr>
      <vt:lpstr>7、社会保障基金收入表</vt:lpstr>
      <vt:lpstr>8、社会保障基金支出表</vt:lpstr>
      <vt:lpstr>9、罗溪镇一般公共预算收入表</vt:lpstr>
      <vt:lpstr>10、罗溪镇一般公共预算支出表</vt:lpstr>
      <vt:lpstr>11、罗溪镇一般公共预算支出表（功能科目分类）</vt:lpstr>
      <vt:lpstr>12、罗溪镇一般公共预算基本支出表（经济分类）</vt:lpstr>
      <vt:lpstr>13、一般性转移支付</vt:lpstr>
      <vt:lpstr>14、专项转移支付</vt:lpstr>
      <vt:lpstr>15、专项资金清单</vt:lpstr>
      <vt:lpstr>16、罗溪镇财政拨款“三公”经费预算表</vt:lpstr>
      <vt:lpstr>17、罗溪镇政府性基金预算收入表</vt:lpstr>
      <vt:lpstr>18、罗溪镇基金支出类级</vt:lpstr>
      <vt:lpstr>19、罗溪镇政府性基金预算支出项级</vt:lpstr>
      <vt:lpstr>20、罗溪镇政府性基金预算支出（经济分类）</vt:lpstr>
      <vt:lpstr>21、罗溪镇基金转移支付</vt:lpstr>
      <vt:lpstr>22、罗溪镇国有资本经营预算收入</vt:lpstr>
      <vt:lpstr>23、罗溪镇国有资本经营预算支出</vt:lpstr>
      <vt:lpstr>24、罗溪镇国有资本经营预算支出 (经济分类)</vt:lpstr>
      <vt:lpstr>25罗溪镇国有资本转移支付</vt:lpstr>
      <vt:lpstr>26罗溪镇社会保险基金收入表</vt:lpstr>
      <vt:lpstr>27罗溪镇社会保险基金支出表</vt:lpstr>
      <vt:lpstr>28债务余额 (2)</vt:lpstr>
      <vt:lpstr>29一般余额 (2)</vt:lpstr>
      <vt:lpstr>30专项余额 (2)</vt:lpstr>
      <vt:lpstr>31还本付息 (2)</vt:lpstr>
      <vt:lpstr>32限额 (2)</vt:lpstr>
      <vt:lpstr>33新增 (2)</vt:lpstr>
      <vt:lpstr>'1、全镇一般公共预算收入表'!Print_Area</vt:lpstr>
      <vt:lpstr>'10、罗溪镇一般公共预算支出表'!Print_Area</vt:lpstr>
      <vt:lpstr>'11、罗溪镇一般公共预算支出表（功能科目分类）'!Print_Area</vt:lpstr>
      <vt:lpstr>'12、罗溪镇一般公共预算基本支出表（经济分类）'!Print_Area</vt:lpstr>
      <vt:lpstr>'16、罗溪镇财政拨款“三公”经费预算表'!Print_Area</vt:lpstr>
      <vt:lpstr>'18、罗溪镇基金支出类级'!Print_Area</vt:lpstr>
      <vt:lpstr>'19、罗溪镇政府性基金预算支出项级'!Print_Area</vt:lpstr>
      <vt:lpstr>'2、全镇一般公共预算收入支出表'!Print_Area</vt:lpstr>
      <vt:lpstr>'20、罗溪镇政府性基金预算支出（经济分类）'!Print_Area</vt:lpstr>
      <vt:lpstr>'21、罗溪镇基金转移支付'!Print_Area</vt:lpstr>
      <vt:lpstr>'22、罗溪镇国有资本经营预算收入'!Print_Area</vt:lpstr>
      <vt:lpstr>'23、罗溪镇国有资本经营预算支出'!Print_Area</vt:lpstr>
      <vt:lpstr>'24、罗溪镇国有资本经营预算支出 (经济分类)'!Print_Area</vt:lpstr>
      <vt:lpstr>'25罗溪镇国有资本转移支付'!Print_Area</vt:lpstr>
      <vt:lpstr>'26罗溪镇社会保险基金收入表'!Print_Area</vt:lpstr>
      <vt:lpstr>'3、政府性基金收入表'!Print_Area</vt:lpstr>
      <vt:lpstr>'31还本付息 (2)'!Print_Area</vt:lpstr>
      <vt:lpstr>'4、政府性基金支出表'!Print_Area</vt:lpstr>
      <vt:lpstr>'5、国有资本经营预算收入表'!Print_Area</vt:lpstr>
      <vt:lpstr>'6、国有资本经营预算支出表'!Print_Area</vt:lpstr>
      <vt:lpstr>'9、罗溪镇一般公共预算收入表'!Print_Area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2023-02-23T05:36:51Z</cp:lastPrinted>
  <dcterms:created xsi:type="dcterms:W3CDTF">1996-12-17T01:32:00Z</dcterms:created>
  <dcterms:modified xsi:type="dcterms:W3CDTF">2023-02-23T06:13:15Z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14</vt:lpwstr>
  </property>
  <property fmtid="{D5CDD505-2E9C-101B-9397-08002B2CF9AE}" pid="4" name="ICV">
    <vt:lpwstr>E48B25CBBC26483EAECF23D31936C9FF</vt:lpwstr>
  </property>
</Properties>
</file>