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980" windowHeight="10785"/>
  </bookViews>
  <sheets>
    <sheet name="封面" sheetId="42" r:id="rId1"/>
    <sheet name="目录" sheetId="43" r:id="rId2"/>
    <sheet name="1.一般收入（全镇）" sheetId="1" r:id="rId3"/>
    <sheet name="2.一般支出（全镇）" sheetId="14" r:id="rId4"/>
    <sheet name="3.平衡表（全镇）" sheetId="27" r:id="rId5"/>
    <sheet name="4.基金收入（全镇）" sheetId="15" r:id="rId6"/>
    <sheet name="5.基金支出（全镇）" sheetId="16" r:id="rId7"/>
    <sheet name="6.基金平衡表（全镇）" sheetId="28" r:id="rId8"/>
    <sheet name="7.国有资本经营收入（全镇）" sheetId="17" r:id="rId9"/>
    <sheet name="8.国有资本经营支出（全镇）" sheetId="18" r:id="rId10"/>
    <sheet name="9.国有资本经营预算平衡表" sheetId="40" r:id="rId11"/>
    <sheet name="10.社会保险基金收入（全镇）" sheetId="34" r:id="rId12"/>
    <sheet name="11.社会保险基金支出（全镇）" sheetId="33" r:id="rId13"/>
    <sheet name="12.一般收入（镇本级）" sheetId="19" r:id="rId14"/>
    <sheet name="13.一般支出 (镇本级)" sheetId="13" r:id="rId15"/>
    <sheet name="14.一般支出（镇本级功能科目）" sheetId="22" r:id="rId16"/>
    <sheet name="15.一般支出（镇本级经济科目）" sheetId="47" r:id="rId17"/>
    <sheet name="16.基本支出经济分类（镇本级）" sheetId="12" r:id="rId18"/>
    <sheet name="17.转移支付（一般）" sheetId="23" r:id="rId19"/>
    <sheet name="18.专项转移支付分地区分项目" sheetId="32" r:id="rId20"/>
    <sheet name="19.三公经费（本级）" sheetId="7" r:id="rId21"/>
    <sheet name="20.基金收入（镇本级）" sheetId="10" r:id="rId22"/>
    <sheet name="21.基金支出（镇本级）" sheetId="6" r:id="rId23"/>
    <sheet name="22.镇街道转移支付（基金）" sheetId="24" r:id="rId24"/>
    <sheet name="23.国有资本经营收入（镇本级）" sheetId="25" r:id="rId25"/>
    <sheet name="24.国有资本经营支出（镇本级）" sheetId="26" r:id="rId26"/>
    <sheet name="25.转移支付（国有资本）" sheetId="39" r:id="rId27"/>
    <sheet name="26.社会保险基金收入（本级）" sheetId="36" r:id="rId28"/>
    <sheet name="27.社会保险基金支出（本级）" sheetId="35" r:id="rId29"/>
    <sheet name="28.债务余额" sheetId="44" r:id="rId30"/>
    <sheet name="29.债券使用情况" sheetId="45" r:id="rId31"/>
    <sheet name="30.债务相关情况" sheetId="46" r:id="rId32"/>
  </sheets>
  <definedNames>
    <definedName name="_xlnm._FilterDatabase" localSheetId="14" hidden="1">'13.一般支出 (镇本级)'!$A$4:$A$17</definedName>
    <definedName name="_xlnm._FilterDatabase" localSheetId="15" hidden="1">'14.一般支出（镇本级功能科目）'!$A$4:$G$171</definedName>
    <definedName name="_xlnm._FilterDatabase" localSheetId="16" hidden="1">'15.一般支出（镇本级经济科目）'!#REF!</definedName>
    <definedName name="_xlnm._FilterDatabase" localSheetId="17" hidden="1">'16.基本支出经济分类（镇本级）'!$A$4:$C$48</definedName>
    <definedName name="_xlnm._FilterDatabase" localSheetId="22" hidden="1">'21.基金支出（镇本级）'!$A$4:$D$45</definedName>
    <definedName name="_xlnm.Print_Area" localSheetId="2">'1.一般收入（全镇）'!$A$1:$B$27</definedName>
    <definedName name="_xlnm.Print_Area" localSheetId="14">'13.一般支出 (镇本级)'!$A$1:$E$41</definedName>
    <definedName name="_xlnm.Print_Area" localSheetId="17">'16.基本支出经济分类（镇本级）'!$A$1:$C$48</definedName>
    <definedName name="_xlnm.Print_Area" localSheetId="20">'19.三公经费（本级）'!$A$1:$B$14</definedName>
    <definedName name="_xlnm.Print_Area" localSheetId="3">'2.一般支出（全镇）'!$A$1:$B$31</definedName>
    <definedName name="_xlnm.Print_Titles" localSheetId="15">'14.一般支出（镇本级功能科目）'!$4:$4</definedName>
    <definedName name="_xlnm.Print_Titles" localSheetId="16">'15.一般支出（镇本级经济科目）'!$1:$4</definedName>
  </definedNames>
  <calcPr calcId="124519"/>
</workbook>
</file>

<file path=xl/calcChain.xml><?xml version="1.0" encoding="utf-8"?>
<calcChain xmlns="http://schemas.openxmlformats.org/spreadsheetml/2006/main">
  <c r="C37" i="12"/>
  <c r="C27"/>
  <c r="C11"/>
  <c r="B5" i="7" l="1"/>
  <c r="B5" i="6"/>
  <c r="B41"/>
  <c r="B40" s="1"/>
  <c r="B35"/>
  <c r="B34" s="1"/>
  <c r="B32"/>
  <c r="B31" s="1"/>
  <c r="B13"/>
  <c r="B12" s="1"/>
  <c r="C6" i="12"/>
  <c r="C5" s="1"/>
  <c r="C5" i="47"/>
  <c r="C59"/>
  <c r="C53"/>
  <c r="C44"/>
  <c r="C41"/>
  <c r="C37"/>
  <c r="C22"/>
  <c r="C11"/>
  <c r="C6" l="1"/>
  <c r="C5" i="22"/>
  <c r="C170"/>
  <c r="C169" s="1"/>
  <c r="C167"/>
  <c r="C166" s="1"/>
  <c r="C164"/>
  <c r="C162"/>
  <c r="C160"/>
  <c r="C156"/>
  <c r="C146"/>
  <c r="C143"/>
  <c r="C141"/>
  <c r="C139"/>
  <c r="C137"/>
  <c r="C134"/>
  <c r="C131"/>
  <c r="C130" s="1"/>
  <c r="C128"/>
  <c r="C126"/>
  <c r="C124"/>
  <c r="C122"/>
  <c r="C120"/>
  <c r="C118"/>
  <c r="C114"/>
  <c r="C112"/>
  <c r="C109"/>
  <c r="C107"/>
  <c r="C105"/>
  <c r="C103"/>
  <c r="C101"/>
  <c r="C99"/>
  <c r="C96"/>
  <c r="C94"/>
  <c r="C89"/>
  <c r="C86"/>
  <c r="C79"/>
  <c r="C72"/>
  <c r="C69"/>
  <c r="C67"/>
  <c r="C64"/>
  <c r="C61"/>
  <c r="C46"/>
  <c r="C58"/>
  <c r="C56"/>
  <c r="C54"/>
  <c r="C52"/>
  <c r="C50"/>
  <c r="C43"/>
  <c r="C40"/>
  <c r="C37"/>
  <c r="C34"/>
  <c r="C33" s="1"/>
  <c r="C31"/>
  <c r="C28"/>
  <c r="C26"/>
  <c r="C23"/>
  <c r="C21"/>
  <c r="C17"/>
  <c r="C15"/>
  <c r="C12"/>
  <c r="C7"/>
  <c r="B38" i="19"/>
  <c r="C145" i="22" l="1"/>
  <c r="C133"/>
  <c r="C111"/>
  <c r="C66"/>
  <c r="C60"/>
  <c r="C45"/>
  <c r="C36"/>
  <c r="C6"/>
  <c r="C29" i="13" l="1"/>
  <c r="C41" s="1"/>
  <c r="B28" i="19"/>
  <c r="B26"/>
  <c r="B20"/>
  <c r="B5"/>
  <c r="B6" i="27"/>
  <c r="B26" i="1" l="1"/>
  <c r="B20"/>
  <c r="B5"/>
  <c r="B10" i="26" l="1"/>
  <c r="B10" i="25"/>
  <c r="B7" i="24"/>
  <c r="B6"/>
  <c r="B5"/>
  <c r="B9" i="10"/>
  <c r="M16" i="32"/>
  <c r="L16"/>
  <c r="K16"/>
  <c r="J16"/>
  <c r="I16"/>
  <c r="H16"/>
  <c r="G16"/>
  <c r="F16"/>
  <c r="E16"/>
  <c r="D16"/>
  <c r="D29" i="13"/>
  <c r="E24"/>
  <c r="E17"/>
  <c r="E15"/>
  <c r="E14"/>
  <c r="E13"/>
  <c r="E12"/>
  <c r="E11"/>
  <c r="E10"/>
  <c r="E8"/>
  <c r="E7"/>
  <c r="E6"/>
  <c r="E5"/>
  <c r="D10" i="40"/>
  <c r="B10"/>
  <c r="B10" i="18"/>
  <c r="B10" i="17"/>
  <c r="F11" i="28"/>
  <c r="E11"/>
  <c r="C11"/>
  <c r="B11"/>
  <c r="B11" i="16"/>
  <c r="B9" i="15"/>
  <c r="F16" i="27"/>
  <c r="E16"/>
  <c r="C16"/>
  <c r="B16"/>
  <c r="B31" i="14"/>
  <c r="B29" i="13" l="1"/>
  <c r="E29" l="1"/>
  <c r="B41"/>
</calcChain>
</file>

<file path=xl/sharedStrings.xml><?xml version="1.0" encoding="utf-8"?>
<sst xmlns="http://schemas.openxmlformats.org/spreadsheetml/2006/main" count="860" uniqueCount="614">
  <si>
    <t>目录：</t>
  </si>
  <si>
    <t>表一</t>
  </si>
  <si>
    <t>单位：万元</t>
  </si>
  <si>
    <t>预算科目</t>
  </si>
  <si>
    <t>2022年决算数</t>
  </si>
  <si>
    <t>2021年决算数</t>
  </si>
  <si>
    <t>一、税收收入</t>
  </si>
  <si>
    <t>　　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</si>
  <si>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</si>
  <si>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</si>
  <si>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</si>
  <si>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</si>
  <si>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</si>
  <si>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</si>
  <si>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</si>
  <si>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</si>
  <si>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</si>
  <si>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</si>
  <si>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</si>
  <si>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</si>
  <si>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</si>
  <si>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</si>
  <si>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</si>
  <si>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</si>
  <si>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</si>
  <si>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</si>
  <si>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其他收入</t>
  </si>
  <si>
    <t>本年收入合计</t>
  </si>
  <si>
    <t>表二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</si>
  <si>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</si>
  <si>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</si>
  <si>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</si>
  <si>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</si>
  <si>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</si>
  <si>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</si>
  <si>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</si>
  <si>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</si>
  <si>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</si>
  <si>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</si>
  <si>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</si>
  <si>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</si>
  <si>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</si>
  <si>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</si>
  <si>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</si>
  <si>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</si>
  <si>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</si>
  <si>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</si>
  <si>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</si>
  <si>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</si>
  <si>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</si>
  <si>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</si>
  <si>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</si>
  <si>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</si>
  <si>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 xml:space="preserve">  其中:地方政府一般债券付息支出</t>
  </si>
  <si>
    <t>二十五、债务发行费用支出</t>
  </si>
  <si>
    <t>本年支出合计</t>
  </si>
  <si>
    <t>表三</t>
  </si>
  <si>
    <t>一般公共预算收入</t>
  </si>
  <si>
    <t>一般公共预算支出</t>
  </si>
  <si>
    <t>上级补助收入</t>
  </si>
  <si>
    <t>补助下级支出</t>
  </si>
  <si>
    <t xml:space="preserve">  返还性收入</t>
  </si>
  <si>
    <t xml:space="preserve">  返还性支出</t>
  </si>
  <si>
    <t xml:space="preserve">  一般性转移支付收入</t>
  </si>
  <si>
    <t xml:space="preserve">  一般性转移支付支出</t>
  </si>
  <si>
    <t xml:space="preserve">  专项转移支付收入</t>
  </si>
  <si>
    <t xml:space="preserve">  专项转移支付支出</t>
  </si>
  <si>
    <t>下级上解收入</t>
  </si>
  <si>
    <t>上解上级支出</t>
  </si>
  <si>
    <t>上年结余</t>
  </si>
  <si>
    <t xml:space="preserve">调入资金   </t>
  </si>
  <si>
    <t>调出资金</t>
  </si>
  <si>
    <t>债务转贷收入</t>
  </si>
  <si>
    <t>债务还本支出</t>
  </si>
  <si>
    <t>调入预算稳定调节基金</t>
  </si>
  <si>
    <t>安排预算稳定调节基金</t>
  </si>
  <si>
    <t>结转下年的支出</t>
  </si>
  <si>
    <t>收  入  总  计</t>
  </si>
  <si>
    <t>支  出  总  计</t>
  </si>
  <si>
    <t>表四</t>
  </si>
  <si>
    <t>国有土地使用权出让收入</t>
  </si>
  <si>
    <t>国有土地收益基金收入</t>
  </si>
  <si>
    <t>城市基础设施配套费收入</t>
  </si>
  <si>
    <t>其他政府性基金收入</t>
  </si>
  <si>
    <t>表五</t>
  </si>
  <si>
    <t>文化体育与传媒支出</t>
  </si>
  <si>
    <t>城乡社区支出</t>
  </si>
  <si>
    <t>交通运输支出</t>
  </si>
  <si>
    <t>其他支出</t>
  </si>
  <si>
    <t>债务付息支出</t>
  </si>
  <si>
    <t>债务发行费用支出</t>
  </si>
  <si>
    <t>表六</t>
  </si>
  <si>
    <t>政府性基金收入</t>
  </si>
  <si>
    <t>政府性基金支出</t>
  </si>
  <si>
    <t>政府性基金上级补助收入</t>
  </si>
  <si>
    <t>政府性基金补助下级支出</t>
  </si>
  <si>
    <t>政府性基金下级上解收入</t>
  </si>
  <si>
    <t>政府性基金上解上级支出</t>
  </si>
  <si>
    <t>政府性基金上年结余</t>
  </si>
  <si>
    <t>政府性基金调出资金</t>
  </si>
  <si>
    <t>政府性基金调入资金</t>
  </si>
  <si>
    <t>政府性基金年终结余</t>
  </si>
  <si>
    <t>收　　入　　总　　计　</t>
  </si>
  <si>
    <t>支　　出　　总　　计　</t>
  </si>
  <si>
    <t>表七</t>
  </si>
  <si>
    <t>2022决算数</t>
  </si>
  <si>
    <t>利润收入</t>
  </si>
  <si>
    <t>股利、股息收入</t>
  </si>
  <si>
    <t>产权转让收入</t>
  </si>
  <si>
    <t>清算收入</t>
  </si>
  <si>
    <t>其他国有资本经营预算收入</t>
  </si>
  <si>
    <t>表八</t>
  </si>
  <si>
    <t>解决历史遗留问题及改革成本支出</t>
  </si>
  <si>
    <t>国有企业资本金注入</t>
  </si>
  <si>
    <t>国有企业政策性补贴</t>
  </si>
  <si>
    <t>金融国有资本经营预算支出</t>
  </si>
  <si>
    <t>其他国有资本经营预算支出</t>
  </si>
  <si>
    <t>表九</t>
  </si>
  <si>
    <t>项目</t>
  </si>
  <si>
    <t>决算数</t>
  </si>
  <si>
    <t>国有资本经营预算收入</t>
  </si>
  <si>
    <t>国有资本经营预算支出</t>
  </si>
  <si>
    <t>国有资本经营预算上级补助收入</t>
  </si>
  <si>
    <t>国有资本经营预算补助下级支出</t>
  </si>
  <si>
    <t>国有资本经营预算下级上解收入</t>
  </si>
  <si>
    <t>国有资本经营预算上解上级支出</t>
  </si>
  <si>
    <t>国有资本经营预算上年结余</t>
  </si>
  <si>
    <t>国有资本经营预算调出资金</t>
  </si>
  <si>
    <t>国有资本经营预算年终结余</t>
  </si>
  <si>
    <t>表十</t>
  </si>
  <si>
    <t>2022年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</si>
  <si>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</si>
  <si>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</si>
  <si>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</si>
  <si>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</si>
  <si>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城乡居民基本医疗保险基金</t>
  </si>
  <si>
    <t>工伤保险基金</t>
  </si>
  <si>
    <t>失业保险基金</t>
  </si>
  <si>
    <t>生育保险基金</t>
  </si>
  <si>
    <t>合计</t>
  </si>
  <si>
    <t>注：社会保险基金预算由市统一编制，此表为空表。</t>
  </si>
  <si>
    <t>表十一</t>
  </si>
  <si>
    <t>表十二</t>
  </si>
  <si>
    <t>地方政府一般债务收入</t>
  </si>
  <si>
    <t>转移性收入</t>
  </si>
  <si>
    <t xml:space="preserve">  下级上解收入</t>
  </si>
  <si>
    <t xml:space="preserve">  接受其他地区援助收入</t>
  </si>
  <si>
    <t xml:space="preserve">  调入资金</t>
  </si>
  <si>
    <t xml:space="preserve">  动用预算稳定调节基金</t>
  </si>
  <si>
    <t xml:space="preserve">  债务转贷收入</t>
  </si>
  <si>
    <t xml:space="preserve">  上年结转收入</t>
  </si>
  <si>
    <t xml:space="preserve">  上年结余收入</t>
  </si>
  <si>
    <t>收   入   总   计</t>
  </si>
  <si>
    <t>表十三</t>
  </si>
  <si>
    <t>调整、变更后预算</t>
  </si>
  <si>
    <t>结转数</t>
  </si>
  <si>
    <t>支出进度%</t>
  </si>
  <si>
    <t>一般公共服务支出</t>
  </si>
  <si>
    <t>国防支出</t>
  </si>
  <si>
    <t>公共安全支出</t>
  </si>
  <si>
    <t>教育支出</t>
  </si>
  <si>
    <t>科学技术支出</t>
  </si>
  <si>
    <t>社会保障和就业支出</t>
  </si>
  <si>
    <t>卫生健康支出</t>
  </si>
  <si>
    <t>节能环保支出</t>
  </si>
  <si>
    <t>农林水支出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</si>
  <si>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</si>
  <si>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</si>
  <si>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</si>
  <si>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</si>
  <si>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</si>
  <si>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</si>
  <si>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</si>
  <si>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</si>
  <si>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</si>
  <si>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其他支出(类)</t>
  </si>
  <si>
    <t>一般公共预算支出合计</t>
  </si>
  <si>
    <t>地方政府一般债券还本支出</t>
  </si>
  <si>
    <t>转移性支出</t>
  </si>
  <si>
    <t xml:space="preserve">  一般性转移支付</t>
  </si>
  <si>
    <t xml:space="preserve">  专项转移支付</t>
  </si>
  <si>
    <t xml:space="preserve">  上解上级支出</t>
  </si>
  <si>
    <t xml:space="preserve">  援助其他地区支出</t>
  </si>
  <si>
    <t xml:space="preserve">  调出资金</t>
  </si>
  <si>
    <t xml:space="preserve">  安排预算稳定调节基金</t>
  </si>
  <si>
    <t xml:space="preserve">  债务转贷支出</t>
  </si>
  <si>
    <t xml:space="preserve">  年终结转</t>
  </si>
  <si>
    <t xml:space="preserve">  年终结余</t>
  </si>
  <si>
    <t>支出总计</t>
  </si>
  <si>
    <t>表十四</t>
  </si>
  <si>
    <t>科目编码</t>
  </si>
  <si>
    <t xml:space="preserve">  人大事务</t>
  </si>
  <si>
    <t xml:space="preserve">    行政运行</t>
  </si>
  <si>
    <t xml:space="preserve">    一般行政管理事务</t>
  </si>
  <si>
    <t xml:space="preserve">  政协事务</t>
  </si>
  <si>
    <t xml:space="preserve">  政府办公厅(室)及相关机构事务</t>
  </si>
  <si>
    <t xml:space="preserve">    事业运行</t>
  </si>
  <si>
    <t xml:space="preserve">    其他政府办公厅(室)及相关机构事务支出</t>
  </si>
  <si>
    <t xml:space="preserve">  统计信息事务</t>
  </si>
  <si>
    <t xml:space="preserve">  财政事务</t>
  </si>
  <si>
    <t xml:space="preserve">    其他财政事务支出</t>
  </si>
  <si>
    <t xml:space="preserve">  审计事务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</si>
  <si>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</si>
  <si>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</si>
  <si>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</si>
  <si>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组织事务</t>
  </si>
  <si>
    <t xml:space="preserve">  宣传事务</t>
  </si>
  <si>
    <t xml:space="preserve">    其他宣传事务支出</t>
  </si>
  <si>
    <t xml:space="preserve">  国防动员</t>
  </si>
  <si>
    <t xml:space="preserve">    兵役征集</t>
  </si>
  <si>
    <t xml:space="preserve">  公安</t>
  </si>
  <si>
    <t xml:space="preserve">  司法</t>
  </si>
  <si>
    <t xml:space="preserve">    基层司法业务</t>
  </si>
  <si>
    <t xml:space="preserve">  其他公共安全支出(款)</t>
  </si>
  <si>
    <t xml:space="preserve">    其他公共安全支出(项)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</si>
  <si>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</si>
  <si>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</si>
  <si>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</si>
  <si>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</si>
  <si>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成人教育</t>
  </si>
  <si>
    <t xml:space="preserve">    其他成人教育支出</t>
  </si>
  <si>
    <t xml:space="preserve">  特殊教育</t>
  </si>
  <si>
    <t xml:space="preserve">    其他特殊教育支出</t>
  </si>
  <si>
    <t xml:space="preserve">  进修及培训</t>
  </si>
  <si>
    <t xml:space="preserve">    教师进修</t>
  </si>
  <si>
    <t xml:space="preserve">  教育费附加安排的支出</t>
  </si>
  <si>
    <t xml:space="preserve">    其他教育费附加安排的支出</t>
  </si>
  <si>
    <t xml:space="preserve">  其他教育支出(款)</t>
  </si>
  <si>
    <t xml:space="preserve">    其他教育支出(项)</t>
  </si>
  <si>
    <t>文化旅游体育与传媒支出</t>
  </si>
  <si>
    <t xml:space="preserve">  文化和旅游</t>
  </si>
  <si>
    <t xml:space="preserve">    其他文化和旅游支出</t>
  </si>
  <si>
    <t xml:space="preserve">  文物</t>
  </si>
  <si>
    <t xml:space="preserve">    其他文物支出</t>
  </si>
  <si>
    <t xml:space="preserve">  人力资源和社会保障管理事务</t>
  </si>
  <si>
    <t xml:space="preserve">    其他人力资源和社会保障管理事务支出</t>
  </si>
  <si>
    <t xml:space="preserve">  民政管理事务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</si>
  <si>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</si>
  <si>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</si>
  <si>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</si>
  <si>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</si>
  <si>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</si>
  <si>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  其他行政事业单位养老支出</t>
  </si>
  <si>
    <t xml:space="preserve">  抚恤</t>
  </si>
  <si>
    <t xml:space="preserve">    义务兵优待</t>
  </si>
  <si>
    <t xml:space="preserve">    其他优抚支出</t>
  </si>
  <si>
    <t xml:space="preserve">  退役安置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</si>
  <si>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</si>
  <si>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</si>
  <si>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</si>
  <si>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</si>
  <si>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其他社会福利支出</t>
  </si>
  <si>
    <t xml:space="preserve">  残疾人事业</t>
  </si>
  <si>
    <t xml:space="preserve">    其他残疾人事业支出</t>
  </si>
  <si>
    <t xml:space="preserve">  最低生活保障</t>
  </si>
  <si>
    <t xml:space="preserve">    城市最低生活保障金支出</t>
  </si>
  <si>
    <t xml:space="preserve">  其他生活救助</t>
  </si>
  <si>
    <t xml:space="preserve">    其他城市生活救助</t>
  </si>
  <si>
    <t xml:space="preserve">  财政对基本养老保险基金的补助</t>
  </si>
  <si>
    <t xml:space="preserve">    财政对城乡居民基本养老保险基金的补助</t>
  </si>
  <si>
    <t xml:space="preserve">  退役军人管理事务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</si>
  <si>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</si>
  <si>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</si>
  <si>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</si>
  <si>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 xml:space="preserve">  基层医疗卫生机构</t>
  </si>
  <si>
    <t xml:space="preserve">    乡镇卫生院</t>
  </si>
  <si>
    <t xml:space="preserve">  公共卫生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</si>
  <si>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</si>
  <si>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</si>
  <si>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</si>
  <si>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中医药</t>
  </si>
  <si>
    <t xml:space="preserve">    其他中医药支出</t>
  </si>
  <si>
    <t xml:space="preserve">  计划生育事务</t>
  </si>
  <si>
    <t xml:space="preserve">    其他计划生育事务支出</t>
  </si>
  <si>
    <t xml:space="preserve">  行政事业单位医疗</t>
  </si>
  <si>
    <t xml:space="preserve">    行政单位医疗</t>
  </si>
  <si>
    <t xml:space="preserve">  优抚对象医疗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</si>
  <si>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</si>
  <si>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</si>
  <si>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</si>
  <si>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</si>
  <si>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</si>
  <si>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</si>
  <si>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</si>
  <si>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</si>
  <si>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</si>
  <si>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</si>
  <si>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</si>
  <si>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</si>
  <si>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</si>
  <si>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</si>
  <si>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</si>
  <si>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</si>
  <si>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</si>
  <si>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农业农村</t>
  </si>
  <si>
    <t xml:space="preserve">    农产品质量安全</t>
  </si>
  <si>
    <t xml:space="preserve">    农业生产发展</t>
  </si>
  <si>
    <t xml:space="preserve">    农村社会事业</t>
  </si>
  <si>
    <t xml:space="preserve">    农业资源保护修复与利用</t>
  </si>
  <si>
    <t xml:space="preserve">    对高校毕业生到基层任职补助</t>
  </si>
  <si>
    <t xml:space="preserve">    其他农业农村支出</t>
  </si>
  <si>
    <t xml:space="preserve">  水利</t>
  </si>
  <si>
    <t xml:space="preserve">    水利工程运行与维护</t>
  </si>
  <si>
    <t xml:space="preserve">    其他水利支出</t>
  </si>
  <si>
    <t xml:space="preserve">  农村综合改革</t>
  </si>
  <si>
    <t xml:space="preserve">    对村集体经济组织的补助</t>
  </si>
  <si>
    <t xml:space="preserve">  其他农林水支出(款)</t>
  </si>
  <si>
    <t xml:space="preserve">    其他农林水支出(项)</t>
  </si>
  <si>
    <t>资源勘探工业信息等支出</t>
  </si>
  <si>
    <t xml:space="preserve">  其他支出</t>
  </si>
  <si>
    <t xml:space="preserve">  消防救援事务</t>
  </si>
  <si>
    <t xml:space="preserve">    其他消防救援事务支出</t>
  </si>
  <si>
    <t>表十五</t>
  </si>
  <si>
    <t>科  目</t>
  </si>
  <si>
    <t>1.机关工资福利支出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</si>
  <si>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</si>
  <si>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</si>
  <si>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</si>
  <si>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</si>
  <si>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2.机关商品和服务支出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</si>
  <si>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</si>
  <si>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</si>
  <si>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</si>
  <si>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</si>
  <si>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</si>
  <si>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</si>
  <si>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</si>
  <si>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</si>
  <si>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</si>
  <si>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</si>
  <si>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3.机关资本性支出(一)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</si>
  <si>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</si>
  <si>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</si>
  <si>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</si>
  <si>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</si>
  <si>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</si>
  <si>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</si>
  <si>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</si>
  <si>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4.机关资本性支出(二)</t>
  </si>
  <si>
    <t>5.对事业单位经常性补助</t>
  </si>
  <si>
    <t xml:space="preserve">  工资福利支出</t>
  </si>
  <si>
    <t xml:space="preserve">  商品和服务支出</t>
  </si>
  <si>
    <t xml:space="preserve">  其他对事业单位补助</t>
  </si>
  <si>
    <r>
      <rPr>
        <sz val="12"/>
        <rFont val="宋体"/>
        <family val="3"/>
        <charset val="134"/>
      </rPr>
      <t>6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对事业单位资本性补助</t>
    </r>
  </si>
  <si>
    <t xml:space="preserve">  资本性支出(一)</t>
  </si>
  <si>
    <t xml:space="preserve">  资本性支出(二)</t>
  </si>
  <si>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对企业补助</t>
    </r>
  </si>
  <si>
    <t xml:space="preserve">  费用补贴</t>
  </si>
  <si>
    <t xml:space="preserve">  利息补贴</t>
  </si>
  <si>
    <t xml:space="preserve">  其他对企业补助</t>
  </si>
  <si>
    <r>
      <rPr>
        <sz val="12"/>
        <rFont val="宋体"/>
        <family val="3"/>
        <charset val="134"/>
      </rPr>
      <t>8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对企业资本性支出</t>
    </r>
  </si>
  <si>
    <t xml:space="preserve">  资本金投入(一)</t>
  </si>
  <si>
    <t xml:space="preserve">  资本金投入(二)</t>
  </si>
  <si>
    <t xml:space="preserve">  政府投资基金股权投资</t>
  </si>
  <si>
    <t xml:space="preserve">  其他对企业资本性支出</t>
  </si>
  <si>
    <r>
      <rPr>
        <sz val="12"/>
        <rFont val="宋体"/>
        <family val="3"/>
        <charset val="134"/>
      </rPr>
      <t>9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对个人和家庭的补助</t>
    </r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</si>
  <si>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</si>
  <si>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</si>
  <si>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</si>
  <si>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</si>
  <si>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</si>
  <si>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r>
      <rPr>
        <sz val="12"/>
        <rFont val="宋体"/>
        <family val="3"/>
        <charset val="134"/>
      </rPr>
      <t>10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对社会保障基金补助</t>
    </r>
  </si>
  <si>
    <t xml:space="preserve">  对社会保险基金补助</t>
  </si>
  <si>
    <t xml:space="preserve">  补充全国社会保障基金</t>
  </si>
  <si>
    <t xml:space="preserve">  对机关事业单位职业年金的补助</t>
  </si>
  <si>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债务利息及费用支出</t>
    </r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</si>
  <si>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</si>
  <si>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</si>
  <si>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</si>
  <si>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</si>
  <si>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其他支出</t>
    </r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</si>
  <si>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</si>
  <si>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</si>
  <si>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</si>
  <si>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</si>
  <si>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>表十六</t>
  </si>
  <si>
    <t>机关工资福利支出</t>
  </si>
  <si>
    <t>机关商品和服务支出</t>
  </si>
  <si>
    <t>机关资本性支出(一)</t>
  </si>
  <si>
    <t>对事业单位经常性补助</t>
  </si>
  <si>
    <t>对事业单位资本性补助</t>
  </si>
  <si>
    <t>对企业补助</t>
  </si>
  <si>
    <t>对个人和家庭的补助</t>
  </si>
  <si>
    <t>对社会保障基金补助</t>
  </si>
  <si>
    <t>债务利息及费用支出</t>
  </si>
  <si>
    <t>表十七</t>
  </si>
  <si>
    <t>地  区</t>
  </si>
  <si>
    <t>税收返还决算数</t>
  </si>
  <si>
    <t>一般性转移支付决算数</t>
  </si>
  <si>
    <t>专项转移支付决算数</t>
  </si>
  <si>
    <t>合  计</t>
  </si>
  <si>
    <t>表十八</t>
  </si>
  <si>
    <t>序号</t>
  </si>
  <si>
    <t>201</t>
  </si>
  <si>
    <t>一般公共服务</t>
  </si>
  <si>
    <t>205</t>
  </si>
  <si>
    <t>教育惠民</t>
  </si>
  <si>
    <t>科技发展</t>
  </si>
  <si>
    <t>207</t>
  </si>
  <si>
    <t>文体旅游</t>
  </si>
  <si>
    <t>208</t>
  </si>
  <si>
    <t>社保就业</t>
  </si>
  <si>
    <t>210</t>
  </si>
  <si>
    <t>卫生健康</t>
  </si>
  <si>
    <t>211</t>
  </si>
  <si>
    <t>节能环保</t>
  </si>
  <si>
    <t>212</t>
  </si>
  <si>
    <t>城乡建设</t>
  </si>
  <si>
    <t>213</t>
  </si>
  <si>
    <t>乡村振兴</t>
  </si>
  <si>
    <t>217</t>
  </si>
  <si>
    <t>229</t>
  </si>
  <si>
    <t>表十九</t>
  </si>
  <si>
    <t>项   目</t>
  </si>
  <si>
    <t>一、“三公”经费合计</t>
  </si>
  <si>
    <t>1、因公出国（境）费用</t>
  </si>
  <si>
    <t>2、公务接待费</t>
  </si>
  <si>
    <t>3、公务用车费</t>
  </si>
  <si>
    <t>其中：（1）公务用车运行维护费</t>
  </si>
  <si>
    <t xml:space="preserve">   （2）公务用车购置</t>
  </si>
  <si>
    <t>二、会议费</t>
  </si>
  <si>
    <t>三、培训费</t>
  </si>
  <si>
    <t>四、机关运行经费</t>
  </si>
  <si>
    <t xml:space="preserve">注：按照党中央、国务院有关文件及部门预算管理有关规定，“三公”经费包括因公出国（境）费、公务用车购置及运行费、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公务用车和执法执勤用车。（3）公务接待费，指单位按规定开支的各类公务接待（含外宾接待）支出。  </t>
  </si>
  <si>
    <t>表二十</t>
  </si>
  <si>
    <t>表二十一</t>
  </si>
  <si>
    <t>政府性基金预算支出</t>
  </si>
  <si>
    <t xml:space="preserve">  国家电影事业发展专项资金安排的支出</t>
  </si>
  <si>
    <t xml:space="preserve">    资助国产影片放映</t>
  </si>
  <si>
    <t xml:space="preserve">    其他国家电影事业发展专项资金支出</t>
  </si>
  <si>
    <t xml:space="preserve">  旅游发展基金支出</t>
  </si>
  <si>
    <t xml:space="preserve">    地方旅游开发项目补助</t>
  </si>
  <si>
    <t xml:space="preserve">  国有土地使用权出让收入安排的支出</t>
  </si>
  <si>
    <t xml:space="preserve">    征地和拆迁补偿支出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</si>
  <si>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</si>
  <si>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</si>
  <si>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</si>
  <si>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农业生产发展支出</t>
  </si>
  <si>
    <t xml:space="preserve">    农村社会事业支出</t>
  </si>
  <si>
    <t xml:space="preserve">    农业农村生态环境支出</t>
  </si>
  <si>
    <t xml:space="preserve">    其他国有土地使用权出让收入安排的支出</t>
  </si>
  <si>
    <t xml:space="preserve">  国有土地收益基金安排的支出</t>
  </si>
  <si>
    <t xml:space="preserve">  城市基础设施配套费安排的支出</t>
  </si>
  <si>
    <t xml:space="preserve">    其他城市基础设施配套费安排的支出</t>
  </si>
  <si>
    <t xml:space="preserve">  国有土地使用权出让收入对应专项债务收入安排的支出  </t>
  </si>
  <si>
    <t xml:space="preserve">    城市建设支出  </t>
  </si>
  <si>
    <t xml:space="preserve">    其他国有土地使用权出让收入对应专项债务收入安排的支出  </t>
  </si>
  <si>
    <t xml:space="preserve">  民航发展基金支出</t>
  </si>
  <si>
    <t xml:space="preserve">    通用航空发展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</si>
  <si>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</si>
  <si>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</si>
  <si>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</si>
  <si>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用于残疾人事业的彩票公益金支出</t>
  </si>
  <si>
    <t xml:space="preserve">    用于巩固脱贫衔接乡村振兴的彩票公益金支出</t>
  </si>
  <si>
    <t xml:space="preserve">  地方政府专项债务付息支出</t>
  </si>
  <si>
    <t xml:space="preserve">    国有土地使用权出让金债务付息支出</t>
  </si>
  <si>
    <t xml:space="preserve">    污水处理费债务付息支出</t>
  </si>
  <si>
    <t xml:space="preserve">    土地储备专项债券付息支出</t>
  </si>
  <si>
    <t xml:space="preserve">    其他政府性基金债务付息支出</t>
  </si>
  <si>
    <t>表二十二</t>
  </si>
  <si>
    <t>地区/项目</t>
  </si>
  <si>
    <t>彩票公益金支出</t>
  </si>
  <si>
    <t>表二十三</t>
  </si>
  <si>
    <t>表二十四</t>
  </si>
  <si>
    <t>其他国有资本经营预算支出（款）</t>
  </si>
  <si>
    <t>其他国有资本经营预算支出（项）</t>
  </si>
  <si>
    <t>表二十五</t>
  </si>
  <si>
    <t>地区</t>
  </si>
  <si>
    <t>表二十六</t>
  </si>
  <si>
    <t>表二十七</t>
  </si>
  <si>
    <t>表二十八</t>
  </si>
  <si>
    <t>单位：亿元</t>
  </si>
  <si>
    <t>地   区</t>
  </si>
  <si>
    <t>2022年债务限额</t>
  </si>
  <si>
    <t>2022年债务余额（决算数）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</si>
  <si>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</si>
  <si>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</si>
  <si>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</si>
  <si>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</si>
  <si>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</si>
  <si>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</si>
  <si>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</si>
  <si>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</si>
  <si>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</si>
  <si>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表二十九</t>
  </si>
  <si>
    <t>单位:亿元</t>
  </si>
  <si>
    <t>项目名称</t>
  </si>
  <si>
    <t>项目编号</t>
  </si>
  <si>
    <t>项目领域</t>
  </si>
  <si>
    <t>项目主管部门</t>
  </si>
  <si>
    <t>项目实施单位</t>
  </si>
  <si>
    <t>债券性质</t>
  </si>
  <si>
    <t>债券规模</t>
  </si>
  <si>
    <t>发行时间
（年/月）</t>
  </si>
  <si>
    <t>表三十：</t>
  </si>
  <si>
    <t>一、2021年末地方政府债务余额</t>
  </si>
  <si>
    <t xml:space="preserve">  其中：一般债务</t>
  </si>
  <si>
    <r>
      <rPr>
        <sz val="10"/>
        <rFont val="宋体"/>
        <family val="3"/>
        <charset val="134"/>
        <scheme val="minor"/>
      </rPr>
      <t xml:space="preserve">   </t>
    </r>
    <r>
      <rPr>
        <sz val="10"/>
        <rFont val="宋体"/>
        <family val="3"/>
        <charset val="134"/>
      </rPr>
      <t xml:space="preserve">     专项债务</t>
    </r>
  </si>
  <si>
    <t>二、2021年地方政府债务限额</t>
  </si>
  <si>
    <t>三、2022年地方政府债券发行决算数</t>
  </si>
  <si>
    <t xml:space="preserve">  其中：新增一般债券发行额</t>
  </si>
  <si>
    <r>
      <rPr>
        <sz val="10"/>
        <rFont val="宋体"/>
        <family val="3"/>
        <charset val="134"/>
        <scheme val="minor"/>
      </rPr>
      <t xml:space="preserve">   </t>
    </r>
    <r>
      <rPr>
        <sz val="10"/>
        <rFont val="宋体"/>
        <family val="3"/>
        <charset val="134"/>
      </rPr>
      <t xml:space="preserve">     再融资一般债券发行额</t>
    </r>
  </si>
  <si>
    <r>
      <rPr>
        <sz val="10"/>
        <rFont val="宋体"/>
        <family val="3"/>
        <charset val="134"/>
        <scheme val="minor"/>
      </rPr>
      <t xml:space="preserve">    </t>
    </r>
    <r>
      <rPr>
        <sz val="10"/>
        <rFont val="宋体"/>
        <family val="3"/>
        <charset val="134"/>
      </rPr>
      <t xml:space="preserve">    新增专项债券发行额</t>
    </r>
  </si>
  <si>
    <r>
      <rPr>
        <sz val="10"/>
        <rFont val="宋体"/>
        <family val="3"/>
        <charset val="134"/>
        <scheme val="minor"/>
      </rPr>
      <t xml:space="preserve">    </t>
    </r>
    <r>
      <rPr>
        <sz val="10"/>
        <rFont val="宋体"/>
        <family val="3"/>
        <charset val="134"/>
      </rPr>
      <t xml:space="preserve">    再融资专项债券发行额</t>
    </r>
  </si>
  <si>
    <t>四、2022年地方政府债务还本决算数</t>
  </si>
  <si>
    <r>
      <rPr>
        <sz val="10"/>
        <rFont val="宋体"/>
        <family val="3"/>
        <charset val="134"/>
        <scheme val="minor"/>
      </rPr>
      <t xml:space="preserve">    </t>
    </r>
    <r>
      <rPr>
        <sz val="10"/>
        <rFont val="宋体"/>
        <family val="3"/>
        <charset val="134"/>
      </rPr>
      <t xml:space="preserve">    专项债务</t>
    </r>
  </si>
  <si>
    <t>五、2022年地方政府债务付息决算数</t>
  </si>
  <si>
    <t>六、2022年末地方政府债务余额决算数</t>
  </si>
  <si>
    <t>七、2022年地方政府债务限额</t>
  </si>
  <si>
    <t>2022年常州市新北区罗溪镇政府决算草案</t>
    <phoneticPr fontId="37" type="noConversion"/>
  </si>
  <si>
    <t>2022年新北区罗溪镇一般公共预算收入决算表</t>
    <phoneticPr fontId="37" type="noConversion"/>
  </si>
  <si>
    <t>2022年新北区罗溪镇一般公共预算支出决算表</t>
    <phoneticPr fontId="37" type="noConversion"/>
  </si>
  <si>
    <t>2022年新北区罗溪镇一般公共预算收支平衡表</t>
    <phoneticPr fontId="37" type="noConversion"/>
  </si>
  <si>
    <t>2022年新北区罗溪镇政府性基金预算收入决算表</t>
    <phoneticPr fontId="37" type="noConversion"/>
  </si>
  <si>
    <t>2022年新北区罗溪镇政府性基金预算支出决算表</t>
    <phoneticPr fontId="37" type="noConversion"/>
  </si>
  <si>
    <t>2022年新北区罗溪镇政府性基金预算收支平衡表</t>
    <phoneticPr fontId="37" type="noConversion"/>
  </si>
  <si>
    <t>2022年新北区罗溪镇国有资本经营预算收入决算表</t>
    <phoneticPr fontId="37" type="noConversion"/>
  </si>
  <si>
    <t>2022年新北区罗溪镇国有资本经营预算支出决算表</t>
    <phoneticPr fontId="37" type="noConversion"/>
  </si>
  <si>
    <t>2022年新北区罗溪镇国有资本经营预算收支平衡表</t>
    <phoneticPr fontId="37" type="noConversion"/>
  </si>
  <si>
    <t>2022年新北区罗溪镇社会保险基金预算收入决算表</t>
    <phoneticPr fontId="37" type="noConversion"/>
  </si>
  <si>
    <t>2022年新北区罗溪镇社会保险基金预算支出决算表</t>
    <phoneticPr fontId="37" type="noConversion"/>
  </si>
  <si>
    <t>2022年新北区罗溪镇本级一般公共预算收入决算表</t>
    <phoneticPr fontId="37" type="noConversion"/>
  </si>
  <si>
    <t>2022年新北区罗溪镇本级一般公共预算支出决算表（预算调整及执行情况表）</t>
    <phoneticPr fontId="37" type="noConversion"/>
  </si>
  <si>
    <t>2022年新北区罗溪镇本级一般公共预算支出决算表（按功能分类到项）</t>
    <phoneticPr fontId="37" type="noConversion"/>
  </si>
  <si>
    <t>2022年新北区罗溪镇本级一般公共预算支出决算表（按经济科目到款）</t>
    <phoneticPr fontId="37" type="noConversion"/>
  </si>
  <si>
    <t>2022年新北区罗溪镇本级一般公共预算基本支出决算表 （按经济分类到款）</t>
    <phoneticPr fontId="37" type="noConversion"/>
  </si>
  <si>
    <t>2022年新北区罗溪镇本级“三公”经费、会议费、培训费、机关运行经费决算表</t>
    <phoneticPr fontId="37" type="noConversion"/>
  </si>
  <si>
    <t>2022年新北区罗溪镇本级政府性基金预算收入决算表</t>
    <phoneticPr fontId="37" type="noConversion"/>
  </si>
  <si>
    <t>2022年新北区罗溪镇本级政府性基金预算支出决算表</t>
    <phoneticPr fontId="37" type="noConversion"/>
  </si>
  <si>
    <t>2022年新北区罗溪镇本级国有资本经营预算收入决算表</t>
    <phoneticPr fontId="37" type="noConversion"/>
  </si>
  <si>
    <t>2022年新北区罗溪镇本级国有资本经营预算支出决算表</t>
    <phoneticPr fontId="37" type="noConversion"/>
  </si>
  <si>
    <t>2022年新北区罗溪镇本级社会保险基金预算收入决算表</t>
    <phoneticPr fontId="37" type="noConversion"/>
  </si>
  <si>
    <t>2022年新北区罗溪镇本级社会保险基金预算支出决算表</t>
    <phoneticPr fontId="37" type="noConversion"/>
  </si>
  <si>
    <t>2022年新北区罗溪镇本级地方政府债务限额和余额情况表</t>
    <phoneticPr fontId="37" type="noConversion"/>
  </si>
  <si>
    <t>2022年新北区罗溪镇本级地方政府债券使用情况表</t>
    <phoneticPr fontId="37" type="noConversion"/>
  </si>
  <si>
    <t>2022年常州市新北区罗溪镇地方政府债务相关情况表</t>
    <phoneticPr fontId="37" type="noConversion"/>
  </si>
  <si>
    <t>2022年新北区罗溪镇一般公共预算收支平衡表</t>
    <phoneticPr fontId="37" type="noConversion"/>
  </si>
  <si>
    <t>2022年新北区罗溪镇政府性基金预算收入决算表</t>
    <phoneticPr fontId="37" type="noConversion"/>
  </si>
  <si>
    <t>2022年新北区罗溪镇政府性基金预算支出决算表</t>
    <phoneticPr fontId="37" type="noConversion"/>
  </si>
  <si>
    <t>单位：万元</t>
    <phoneticPr fontId="37" type="noConversion"/>
  </si>
  <si>
    <t>2022年新北区罗溪镇政府性基金预算收支平衡表</t>
    <phoneticPr fontId="37" type="noConversion"/>
  </si>
  <si>
    <t>单位：万元</t>
    <phoneticPr fontId="37" type="noConversion"/>
  </si>
  <si>
    <t>2022年新北区罗溪镇国有资本经营预算收入决算表</t>
    <phoneticPr fontId="37" type="noConversion"/>
  </si>
  <si>
    <t>2022年新北区罗溪镇国有资本经营预算支出决算表</t>
    <phoneticPr fontId="37" type="noConversion"/>
  </si>
  <si>
    <t>2022年新北区罗溪镇国有资本经营预算收支平衡表</t>
    <phoneticPr fontId="37" type="noConversion"/>
  </si>
  <si>
    <t>2022年新北区罗溪镇社会保险基金预算收入决算表</t>
    <phoneticPr fontId="37" type="noConversion"/>
  </si>
  <si>
    <t>2022年新北区罗溪镇本级一般公共预算收入决算表</t>
    <phoneticPr fontId="37" type="noConversion"/>
  </si>
  <si>
    <t>2022年新北区罗溪镇本级一般公共预算支出预算调整及执行情况表</t>
    <phoneticPr fontId="37" type="noConversion"/>
  </si>
  <si>
    <t>注：1.本级政府无相关收支项目，此表为空表。                                                 2.全辖决算与本级决算一致。</t>
    <phoneticPr fontId="37" type="noConversion"/>
  </si>
  <si>
    <t>2022年新北区罗溪镇本级一般公共预算支出决算表（按功能分类到项）</t>
    <phoneticPr fontId="37" type="noConversion"/>
  </si>
  <si>
    <t xml:space="preserve">    其他人大事务支出</t>
    <phoneticPr fontId="37" type="noConversion"/>
  </si>
  <si>
    <t xml:space="preserve">    其他政协事务支出</t>
    <phoneticPr fontId="37" type="noConversion"/>
  </si>
  <si>
    <t xml:space="preserve">    其他统计信息事务支出</t>
    <phoneticPr fontId="37" type="noConversion"/>
  </si>
  <si>
    <t xml:space="preserve">    行政运行</t>
    <phoneticPr fontId="37" type="noConversion"/>
  </si>
  <si>
    <t xml:space="preserve">    其他组织事务支出</t>
    <phoneticPr fontId="37" type="noConversion"/>
  </si>
  <si>
    <t xml:space="preserve">    事业运行</t>
    <phoneticPr fontId="37" type="noConversion"/>
  </si>
  <si>
    <t xml:space="preserve">    其他公安支出</t>
    <phoneticPr fontId="37" type="noConversion"/>
  </si>
  <si>
    <t xml:space="preserve">    群众文化</t>
    <phoneticPr fontId="37" type="noConversion"/>
  </si>
  <si>
    <t xml:space="preserve">    归口管理的行政单位离退休</t>
    <phoneticPr fontId="37" type="noConversion"/>
  </si>
  <si>
    <t xml:space="preserve">    事业单位离退休</t>
    <phoneticPr fontId="37" type="noConversion"/>
  </si>
  <si>
    <t xml:space="preserve">    对机关事业单位基本养老保险基金的补助</t>
    <phoneticPr fontId="37" type="noConversion"/>
  </si>
  <si>
    <t xml:space="preserve">    死亡抚恤</t>
    <phoneticPr fontId="37" type="noConversion"/>
  </si>
  <si>
    <t xml:space="preserve">    伤残抚恤</t>
    <phoneticPr fontId="37" type="noConversion"/>
  </si>
  <si>
    <t xml:space="preserve">    在乡复员、退伍军人生活补助</t>
    <phoneticPr fontId="37" type="noConversion"/>
  </si>
  <si>
    <t xml:space="preserve">    农村籍退役士兵老年生活补助</t>
    <phoneticPr fontId="37" type="noConversion"/>
  </si>
  <si>
    <t xml:space="preserve">    军队移交政府的离退休人员安置</t>
    <phoneticPr fontId="37" type="noConversion"/>
  </si>
  <si>
    <t xml:space="preserve">    社会福利事业单位</t>
    <phoneticPr fontId="37" type="noConversion"/>
  </si>
  <si>
    <t xml:space="preserve">    农村最低生活保障金支出</t>
    <phoneticPr fontId="37" type="noConversion"/>
  </si>
  <si>
    <t xml:space="preserve">  临时救助</t>
    <phoneticPr fontId="37" type="noConversion"/>
  </si>
  <si>
    <t xml:space="preserve">    临时救助支出</t>
    <phoneticPr fontId="37" type="noConversion"/>
  </si>
  <si>
    <t xml:space="preserve">  特困人员救助供养</t>
    <phoneticPr fontId="37" type="noConversion"/>
  </si>
  <si>
    <t xml:space="preserve">    农村特困人员救助供养支出</t>
    <phoneticPr fontId="37" type="noConversion"/>
  </si>
  <si>
    <t xml:space="preserve">    优抚对象医疗救助</t>
    <phoneticPr fontId="37" type="noConversion"/>
  </si>
  <si>
    <t xml:space="preserve">    一般行政管理事务</t>
    <phoneticPr fontId="37" type="noConversion"/>
  </si>
  <si>
    <t xml:space="preserve">    农田水利</t>
    <phoneticPr fontId="37" type="noConversion"/>
  </si>
  <si>
    <t xml:space="preserve">    农村基础设施建设</t>
    <phoneticPr fontId="37" type="noConversion"/>
  </si>
  <si>
    <t xml:space="preserve">  扶贫</t>
    <phoneticPr fontId="37" type="noConversion"/>
  </si>
  <si>
    <t xml:space="preserve">  支持中小企业发展和管理支出</t>
    <phoneticPr fontId="37" type="noConversion"/>
  </si>
  <si>
    <t xml:space="preserve">    其他支持中小企业发展和管理支出</t>
    <phoneticPr fontId="37" type="noConversion"/>
  </si>
  <si>
    <t>镇本级支出合计</t>
    <phoneticPr fontId="37" type="noConversion"/>
  </si>
  <si>
    <t>注：本级政府无对下税收返还和转移支付，此表为空表。</t>
    <phoneticPr fontId="37" type="noConversion"/>
  </si>
  <si>
    <t>注：本级政府无对下转移支付，此表为空表。</t>
    <phoneticPr fontId="37" type="noConversion"/>
  </si>
  <si>
    <t>2022年度新北区罗溪镇一般公共预算专项转移支付分地区分项目决算表</t>
    <phoneticPr fontId="37" type="noConversion"/>
  </si>
  <si>
    <t>2022年新北区罗溪镇本级“三公”经费、会议费、培训费、机关运行费决算表</t>
    <phoneticPr fontId="37" type="noConversion"/>
  </si>
  <si>
    <t>2022年新北区罗溪镇本级政府性基金预算收入决算表</t>
    <phoneticPr fontId="37" type="noConversion"/>
  </si>
  <si>
    <t>单位：万元</t>
    <phoneticPr fontId="37" type="noConversion"/>
  </si>
  <si>
    <t xml:space="preserve">    土地开发支出</t>
    <phoneticPr fontId="37" type="noConversion"/>
  </si>
  <si>
    <t xml:space="preserve">    城市建设支出  </t>
    <phoneticPr fontId="37" type="noConversion"/>
  </si>
  <si>
    <t>2022年新北区罗溪镇对下政府性基金预算转移支付决算表</t>
    <phoneticPr fontId="37" type="noConversion"/>
  </si>
  <si>
    <t>2022年新北区罗溪镇本级国有资本经营预算收入决算表</t>
    <phoneticPr fontId="37" type="noConversion"/>
  </si>
  <si>
    <t>2022年新北区罗溪镇本级国有资本经营预算支出决算表</t>
    <phoneticPr fontId="37" type="noConversion"/>
  </si>
  <si>
    <t>2022年新北区罗溪镇对下国有资本经营预算转移支付决算表</t>
    <phoneticPr fontId="37" type="noConversion"/>
  </si>
  <si>
    <t>注：本级政府无国有资本经营预算转移支付，此表为空表。</t>
    <phoneticPr fontId="37" type="noConversion"/>
  </si>
  <si>
    <t>2022年新北区罗溪镇本级社会保险基金预算收入决算表</t>
    <phoneticPr fontId="37" type="noConversion"/>
  </si>
  <si>
    <t>2022年新北区罗溪镇本级地方政府债务限额和余额情况表</t>
    <phoneticPr fontId="37" type="noConversion"/>
  </si>
  <si>
    <t>罗溪镇</t>
    <phoneticPr fontId="37" type="noConversion"/>
  </si>
  <si>
    <t>注：本级政府无相关项目，此表为空表。</t>
    <phoneticPr fontId="37" type="noConversion"/>
  </si>
  <si>
    <t>2022年新北区罗溪镇本级地方政府债券使用情况表</t>
    <phoneticPr fontId="37" type="noConversion"/>
  </si>
  <si>
    <t>2022年常州市新北区罗溪镇地方政府债务相关情况表</t>
    <phoneticPr fontId="37" type="noConversion"/>
  </si>
  <si>
    <t>2022年新北区罗溪镇本级政府性基金预算支出决算表</t>
    <phoneticPr fontId="37" type="noConversion"/>
  </si>
  <si>
    <t>罗溪镇</t>
    <phoneticPr fontId="37" type="noConversion"/>
  </si>
  <si>
    <t>注：社会保险基金预算由市统一编制，此表为空表。</t>
    <phoneticPr fontId="37" type="noConversion"/>
  </si>
  <si>
    <t>注：1.本级政府无相关收支项目，此表为空表。                               2.全辖决算与本级决算一致。</t>
    <phoneticPr fontId="37" type="noConversion"/>
  </si>
  <si>
    <t>注：1.本级政府无相关收支项目，此表为空表。                                 2.全辖决算与本级决算一致。</t>
    <phoneticPr fontId="37" type="noConversion"/>
  </si>
  <si>
    <t>2022年罗溪镇本级对下税收返还和转移支付决算表（一般）</t>
    <phoneticPr fontId="37" type="noConversion"/>
  </si>
  <si>
    <t>2022年新北区罗溪镇本级一般公共预算基本支出决算表（按经济分类到款）</t>
    <phoneticPr fontId="37" type="noConversion"/>
  </si>
  <si>
    <t>2022年罗溪镇本级一般公共预算支出决算表（按经济科目分类）</t>
    <phoneticPr fontId="37" type="noConversion"/>
  </si>
  <si>
    <t>2022年度新北区罗溪镇社会保险基金预算支出决算表</t>
    <phoneticPr fontId="37" type="noConversion"/>
  </si>
  <si>
    <t>注：1.本级政府无相关收支项目，此表为空表。                           2.全辖决算与本级决算一致。</t>
    <phoneticPr fontId="37" type="noConversion"/>
  </si>
  <si>
    <t>2022年新北区罗溪镇对下税收返还和转移支付决算表（分地区）</t>
    <phoneticPr fontId="37" type="noConversion"/>
  </si>
  <si>
    <t>2022年度新北区罗溪镇一般公共预算专项转移支付分地区分项目决算表</t>
    <phoneticPr fontId="37" type="noConversion"/>
  </si>
  <si>
    <t>2022年新北区罗溪镇对下政府性基金转移支付决算表（分地区）</t>
    <phoneticPr fontId="37" type="noConversion"/>
  </si>
  <si>
    <t>2022年新北区罗溪镇对下国有资本经营预算转移支付决算表（分地区）</t>
    <phoneticPr fontId="37" type="noConversion"/>
  </si>
  <si>
    <t>注：1.本级政府无相关收支项目，此表为空表。                        2.全辖决算与本级决算一致。</t>
    <phoneticPr fontId="37" type="noConversion"/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</si>
</sst>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_ "/>
    <numFmt numFmtId="177" formatCode="0.00_);[Red]\(0.00\)"/>
    <numFmt numFmtId="178" formatCode="#,##0_ "/>
    <numFmt numFmtId="179" formatCode="#,##0.00_ "/>
    <numFmt numFmtId="180" formatCode="#,##0.00_);[Red]\(#,##0.00\)"/>
  </numFmts>
  <fonts count="38">
    <font>
      <sz val="12"/>
      <name val="宋体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sz val="9"/>
      <name val="SimSun"/>
      <charset val="134"/>
    </font>
    <font>
      <sz val="10"/>
      <color theme="1"/>
      <name val="宋体"/>
      <family val="3"/>
      <charset val="134"/>
      <scheme val="minor"/>
    </font>
    <font>
      <sz val="16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4"/>
      <name val="宋体"/>
      <family val="3"/>
      <charset val="134"/>
      <scheme val="major"/>
    </font>
    <font>
      <sz val="12"/>
      <name val="仿宋_GB2312"/>
      <charset val="134"/>
    </font>
    <font>
      <sz val="10"/>
      <color indexed="63"/>
      <name val="仿宋_GB2312"/>
      <charset val="134"/>
    </font>
    <font>
      <sz val="10"/>
      <name val="仿宋_GB2312"/>
      <charset val="134"/>
    </font>
    <font>
      <sz val="12"/>
      <name val="黑体"/>
      <family val="3"/>
      <charset val="134"/>
    </font>
    <font>
      <sz val="12"/>
      <name val="Times New Roman"/>
      <family val="1"/>
    </font>
    <font>
      <b/>
      <sz val="16"/>
      <name val="黑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2"/>
      <color rgb="FFFF000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方正仿宋_GBK"/>
      <charset val="134"/>
    </font>
    <font>
      <b/>
      <sz val="14"/>
      <name val="方正仿宋_GBK"/>
      <charset val="134"/>
    </font>
    <font>
      <sz val="14"/>
      <name val="宋体"/>
      <family val="3"/>
      <charset val="134"/>
    </font>
    <font>
      <b/>
      <sz val="16"/>
      <name val="方正仿宋_GBK"/>
      <charset val="134"/>
    </font>
    <font>
      <sz val="12"/>
      <name val="方正仿宋_GBK"/>
      <charset val="134"/>
    </font>
    <font>
      <b/>
      <sz val="22"/>
      <name val="方正仿宋_GBK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6">
    <xf numFmtId="0" fontId="0" fillId="0" borderId="0"/>
    <xf numFmtId="0" fontId="36" fillId="0" borderId="0"/>
    <xf numFmtId="0" fontId="34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36" fillId="0" borderId="0"/>
    <xf numFmtId="0" fontId="36" fillId="0" borderId="0"/>
    <xf numFmtId="0" fontId="33" fillId="0" borderId="0"/>
    <xf numFmtId="0" fontId="1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43" fontId="33" fillId="0" borderId="0" applyFont="0" applyFill="0" applyBorder="0" applyAlignment="0" applyProtection="0">
      <alignment vertical="center"/>
    </xf>
    <xf numFmtId="0" fontId="35" fillId="0" borderId="0" applyBorder="0">
      <alignment vertical="center"/>
    </xf>
  </cellStyleXfs>
  <cellXfs count="173">
    <xf numFmtId="0" fontId="0" fillId="0" borderId="0" xfId="0"/>
    <xf numFmtId="0" fontId="0" fillId="0" borderId="0" xfId="10" applyFont="1" applyAlignment="1">
      <alignment horizontal="left" vertical="center"/>
    </xf>
    <xf numFmtId="0" fontId="1" fillId="0" borderId="0" xfId="10" applyFont="1" applyAlignment="1">
      <alignment horizontal="left" vertical="center"/>
    </xf>
    <xf numFmtId="0" fontId="0" fillId="0" borderId="0" xfId="2" applyFont="1" applyAlignment="1">
      <alignment vertical="center"/>
    </xf>
    <xf numFmtId="0" fontId="3" fillId="0" borderId="0" xfId="2" applyFont="1" applyAlignment="1">
      <alignment horizontal="right" vertical="center"/>
    </xf>
    <xf numFmtId="0" fontId="4" fillId="0" borderId="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4" fontId="5" fillId="2" borderId="1" xfId="4" applyNumberFormat="1" applyFont="1" applyFill="1" applyBorder="1" applyAlignment="1">
      <alignment horizontal="right" vertical="center" wrapText="1" indent="2"/>
    </xf>
    <xf numFmtId="4" fontId="5" fillId="0" borderId="1" xfId="4" applyNumberFormat="1" applyFont="1" applyFill="1" applyBorder="1" applyAlignment="1">
      <alignment horizontal="right" vertical="center" wrapText="1" indent="2"/>
    </xf>
    <xf numFmtId="0" fontId="6" fillId="2" borderId="0" xfId="0" applyFont="1" applyFill="1" applyAlignment="1">
      <alignment vertical="center"/>
    </xf>
    <xf numFmtId="0" fontId="0" fillId="0" borderId="0" xfId="0" applyFont="1"/>
    <xf numFmtId="0" fontId="3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8" fillId="2" borderId="1" xfId="11" applyFont="1" applyFill="1" applyBorder="1" applyAlignment="1">
      <alignment horizontal="center" vertical="center" wrapText="1"/>
    </xf>
    <xf numFmtId="176" fontId="4" fillId="2" borderId="1" xfId="11" applyNumberFormat="1" applyFont="1" applyFill="1" applyBorder="1" applyAlignment="1">
      <alignment horizontal="center" vertical="center" wrapText="1"/>
    </xf>
    <xf numFmtId="177" fontId="4" fillId="2" borderId="1" xfId="11" applyNumberFormat="1" applyFont="1" applyFill="1" applyBorder="1" applyAlignment="1">
      <alignment horizontal="center" vertical="center" wrapText="1"/>
    </xf>
    <xf numFmtId="0" fontId="3" fillId="0" borderId="1" xfId="8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57" fontId="3" fillId="0" borderId="1" xfId="8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8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Alignment="1" applyProtection="1">
      <alignment vertical="center"/>
    </xf>
    <xf numFmtId="0" fontId="10" fillId="0" borderId="0" xfId="9" applyFont="1" applyBorder="1" applyAlignment="1">
      <alignment horizontal="right" vertical="center" wrapText="1"/>
    </xf>
    <xf numFmtId="0" fontId="4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 wrapText="1"/>
    </xf>
    <xf numFmtId="4" fontId="5" fillId="0" borderId="1" xfId="9" applyNumberFormat="1" applyFont="1" applyBorder="1" applyAlignment="1">
      <alignment horizontal="center" vertical="center" wrapText="1"/>
    </xf>
    <xf numFmtId="176" fontId="3" fillId="0" borderId="1" xfId="10" applyNumberFormat="1" applyFont="1" applyFill="1" applyBorder="1" applyAlignment="1">
      <alignment horizontal="center" vertical="center" wrapText="1"/>
    </xf>
    <xf numFmtId="4" fontId="5" fillId="0" borderId="1" xfId="9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4" fontId="5" fillId="0" borderId="0" xfId="9" applyNumberFormat="1" applyFont="1" applyBorder="1" applyAlignment="1">
      <alignment vertical="center" wrapText="1"/>
    </xf>
    <xf numFmtId="0" fontId="0" fillId="0" borderId="0" xfId="0" applyFill="1"/>
    <xf numFmtId="0" fontId="12" fillId="0" borderId="0" xfId="0" applyFont="1" applyAlignment="1">
      <alignment horizontal="justify"/>
    </xf>
    <xf numFmtId="0" fontId="3" fillId="0" borderId="0" xfId="0" applyFont="1" applyFill="1" applyAlignment="1">
      <alignment horizontal="right"/>
    </xf>
    <xf numFmtId="0" fontId="8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left" vertical="center"/>
    </xf>
    <xf numFmtId="0" fontId="13" fillId="0" borderId="1" xfId="0" applyFont="1" applyBorder="1" applyAlignment="1">
      <alignment horizontal="center" vertical="center"/>
    </xf>
    <xf numFmtId="3" fontId="3" fillId="0" borderId="0" xfId="0" applyNumberFormat="1" applyFont="1" applyFill="1" applyBorder="1" applyAlignment="1" applyProtection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0" xfId="0" applyFont="1"/>
    <xf numFmtId="3" fontId="15" fillId="0" borderId="0" xfId="0" applyNumberFormat="1" applyFont="1" applyFill="1" applyBorder="1" applyAlignment="1" applyProtection="1">
      <alignment horizontal="left" vertical="center"/>
    </xf>
    <xf numFmtId="3" fontId="3" fillId="0" borderId="0" xfId="0" applyNumberFormat="1" applyFont="1" applyFill="1" applyAlignment="1" applyProtection="1">
      <alignment horizontal="left" vertical="center"/>
    </xf>
    <xf numFmtId="178" fontId="13" fillId="0" borderId="1" xfId="0" applyNumberFormat="1" applyFont="1" applyBorder="1" applyAlignment="1">
      <alignment horizontal="center" vertical="center"/>
    </xf>
    <xf numFmtId="178" fontId="0" fillId="0" borderId="0" xfId="0" applyNumberFormat="1" applyFill="1"/>
    <xf numFmtId="0" fontId="0" fillId="0" borderId="0" xfId="0" applyFont="1" applyFill="1"/>
    <xf numFmtId="178" fontId="0" fillId="0" borderId="0" xfId="0" applyNumberFormat="1" applyFont="1" applyFill="1"/>
    <xf numFmtId="178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78" fontId="0" fillId="0" borderId="1" xfId="0" applyNumberFormat="1" applyFill="1" applyBorder="1"/>
    <xf numFmtId="3" fontId="3" fillId="0" borderId="0" xfId="0" applyNumberFormat="1" applyFont="1" applyFill="1" applyBorder="1" applyAlignment="1" applyProtection="1">
      <alignment horizontal="right" vertical="center"/>
    </xf>
    <xf numFmtId="0" fontId="17" fillId="0" borderId="0" xfId="0" applyFont="1"/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178" fontId="13" fillId="2" borderId="1" xfId="0" applyNumberFormat="1" applyFont="1" applyFill="1" applyBorder="1" applyAlignment="1">
      <alignment horizontal="center" vertical="center"/>
    </xf>
    <xf numFmtId="179" fontId="0" fillId="0" borderId="0" xfId="0" applyNumberFormat="1"/>
    <xf numFmtId="9" fontId="0" fillId="0" borderId="0" xfId="3" applyFont="1" applyAlignment="1"/>
    <xf numFmtId="178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9" fillId="0" borderId="0" xfId="0" applyFont="1" applyAlignment="1">
      <alignment horizontal="left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178" fontId="0" fillId="0" borderId="0" xfId="0" applyNumberFormat="1"/>
    <xf numFmtId="0" fontId="14" fillId="0" borderId="1" xfId="5" applyFont="1" applyFill="1" applyBorder="1" applyAlignment="1">
      <alignment horizontal="center" vertical="center"/>
    </xf>
    <xf numFmtId="0" fontId="13" fillId="0" borderId="1" xfId="5" applyFont="1" applyFill="1" applyBorder="1" applyAlignment="1">
      <alignment horizontal="center" vertical="center"/>
    </xf>
    <xf numFmtId="178" fontId="13" fillId="0" borderId="1" xfId="0" applyNumberFormat="1" applyFont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20" fillId="0" borderId="0" xfId="13" applyFont="1" applyFill="1" applyAlignment="1">
      <alignment horizontal="left" vertical="center"/>
    </xf>
    <xf numFmtId="0" fontId="0" fillId="0" borderId="0" xfId="13" applyFont="1" applyFill="1" applyAlignment="1">
      <alignment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3" fontId="8" fillId="0" borderId="1" xfId="0" applyNumberFormat="1" applyFont="1" applyFill="1" applyBorder="1" applyAlignment="1" applyProtection="1">
      <alignment horizontal="right" vertical="center"/>
    </xf>
    <xf numFmtId="0" fontId="8" fillId="0" borderId="3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3" fontId="15" fillId="0" borderId="1" xfId="0" applyNumberFormat="1" applyFont="1" applyFill="1" applyBorder="1" applyAlignment="1" applyProtection="1">
      <alignment horizontal="right" vertical="center"/>
    </xf>
    <xf numFmtId="0" fontId="21" fillId="0" borderId="0" xfId="1" applyFont="1" applyFill="1"/>
    <xf numFmtId="0" fontId="21" fillId="0" borderId="0" xfId="1" applyFont="1"/>
    <xf numFmtId="0" fontId="0" fillId="0" borderId="0" xfId="1" applyFont="1" applyFill="1" applyBorder="1"/>
    <xf numFmtId="0" fontId="0" fillId="0" borderId="0" xfId="7" applyFont="1" applyFill="1" applyBorder="1" applyAlignment="1">
      <alignment vertical="center"/>
    </xf>
    <xf numFmtId="0" fontId="23" fillId="0" borderId="0" xfId="7" applyFont="1" applyFill="1" applyBorder="1" applyAlignment="1">
      <alignment horizontal="center" vertical="center" wrapText="1"/>
    </xf>
    <xf numFmtId="0" fontId="23" fillId="0" borderId="1" xfId="1" applyNumberFormat="1" applyFont="1" applyFill="1" applyBorder="1" applyAlignment="1" applyProtection="1">
      <alignment horizontal="center" vertical="center" wrapText="1"/>
    </xf>
    <xf numFmtId="0" fontId="23" fillId="0" borderId="4" xfId="1" applyNumberFormat="1" applyFont="1" applyFill="1" applyBorder="1" applyAlignment="1" applyProtection="1">
      <alignment horizontal="center" vertical="center" wrapText="1"/>
    </xf>
    <xf numFmtId="0" fontId="23" fillId="0" borderId="5" xfId="1" applyNumberFormat="1" applyFont="1" applyFill="1" applyBorder="1" applyAlignment="1" applyProtection="1">
      <alignment horizontal="center" vertical="center" wrapText="1"/>
    </xf>
    <xf numFmtId="0" fontId="21" fillId="0" borderId="1" xfId="1" applyFont="1" applyBorder="1"/>
    <xf numFmtId="3" fontId="24" fillId="0" borderId="3" xfId="1" applyNumberFormat="1" applyFont="1" applyFill="1" applyBorder="1" applyAlignment="1" applyProtection="1">
      <alignment horizontal="right" vertical="center"/>
    </xf>
    <xf numFmtId="0" fontId="0" fillId="0" borderId="6" xfId="1" applyNumberFormat="1" applyFont="1" applyFill="1" applyBorder="1" applyAlignment="1" applyProtection="1">
      <alignment horizontal="left" vertical="center"/>
    </xf>
    <xf numFmtId="3" fontId="21" fillId="0" borderId="3" xfId="1" applyNumberFormat="1" applyFont="1" applyFill="1" applyBorder="1" applyAlignment="1" applyProtection="1">
      <alignment horizontal="right" vertical="center"/>
    </xf>
    <xf numFmtId="0" fontId="0" fillId="0" borderId="7" xfId="1" applyNumberFormat="1" applyFont="1" applyFill="1" applyBorder="1" applyAlignment="1" applyProtection="1">
      <alignment horizontal="left" vertical="center"/>
    </xf>
    <xf numFmtId="0" fontId="21" fillId="0" borderId="1" xfId="1" applyFont="1" applyFill="1" applyBorder="1"/>
    <xf numFmtId="0" fontId="8" fillId="0" borderId="8" xfId="0" applyNumberFormat="1" applyFont="1" applyFill="1" applyBorder="1" applyAlignment="1" applyProtection="1">
      <alignment horizontal="center" vertical="center"/>
    </xf>
    <xf numFmtId="0" fontId="25" fillId="0" borderId="0" xfId="0" applyFont="1" applyFill="1"/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3" fillId="0" borderId="1" xfId="5" applyNumberFormat="1" applyFont="1" applyFill="1" applyBorder="1" applyAlignment="1" applyProtection="1">
      <alignment horizontal="left" vertical="center" shrinkToFit="1"/>
    </xf>
    <xf numFmtId="176" fontId="3" fillId="0" borderId="1" xfId="3" applyNumberFormat="1" applyFont="1" applyFill="1" applyBorder="1" applyAlignment="1" applyProtection="1">
      <alignment horizontal="right" vertical="center"/>
    </xf>
    <xf numFmtId="180" fontId="5" fillId="2" borderId="1" xfId="0" applyNumberFormat="1" applyFont="1" applyFill="1" applyBorder="1" applyAlignment="1" applyProtection="1">
      <alignment horizontal="left" vertical="center"/>
    </xf>
    <xf numFmtId="0" fontId="3" fillId="0" borderId="3" xfId="5" applyNumberFormat="1" applyFont="1" applyFill="1" applyBorder="1" applyAlignment="1" applyProtection="1">
      <alignment horizontal="left" vertical="center" shrinkToFit="1"/>
    </xf>
    <xf numFmtId="0" fontId="8" fillId="0" borderId="1" xfId="0" applyNumberFormat="1" applyFont="1" applyFill="1" applyBorder="1" applyAlignment="1" applyProtection="1">
      <alignment vertical="center" shrinkToFit="1"/>
    </xf>
    <xf numFmtId="0" fontId="26" fillId="0" borderId="1" xfId="15" applyFont="1" applyFill="1" applyBorder="1" applyAlignment="1" applyProtection="1">
      <alignment horizontal="left" vertical="center"/>
      <protection locked="0"/>
    </xf>
    <xf numFmtId="0" fontId="0" fillId="0" borderId="1" xfId="0" applyFill="1" applyBorder="1"/>
    <xf numFmtId="0" fontId="1" fillId="0" borderId="1" xfId="15" applyFont="1" applyFill="1" applyBorder="1" applyAlignment="1" applyProtection="1">
      <alignment horizontal="left" vertical="center"/>
      <protection locked="0"/>
    </xf>
    <xf numFmtId="1" fontId="1" fillId="0" borderId="1" xfId="15" applyNumberFormat="1" applyFont="1" applyFill="1" applyBorder="1" applyAlignment="1" applyProtection="1">
      <alignment vertical="center"/>
      <protection locked="0"/>
    </xf>
    <xf numFmtId="0" fontId="26" fillId="0" borderId="1" xfId="15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wrapText="1"/>
    </xf>
    <xf numFmtId="49" fontId="26" fillId="0" borderId="1" xfId="9" applyNumberFormat="1" applyFont="1" applyFill="1" applyBorder="1" applyAlignment="1" applyProtection="1">
      <alignment horizontal="left" vertical="center"/>
    </xf>
    <xf numFmtId="49" fontId="26" fillId="0" borderId="1" xfId="9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0" xfId="0" applyFont="1" applyAlignment="1"/>
    <xf numFmtId="0" fontId="0" fillId="0" borderId="0" xfId="0" applyAlignment="1"/>
    <xf numFmtId="0" fontId="3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  <xf numFmtId="0" fontId="3" fillId="0" borderId="1" xfId="0" applyNumberFormat="1" applyFont="1" applyFill="1" applyBorder="1" applyAlignment="1" applyProtection="1">
      <alignment horizontal="center" vertical="center"/>
    </xf>
    <xf numFmtId="178" fontId="3" fillId="0" borderId="1" xfId="0" applyNumberFormat="1" applyFont="1" applyFill="1" applyBorder="1" applyAlignment="1" applyProtection="1">
      <alignment vertical="center"/>
    </xf>
    <xf numFmtId="3" fontId="0" fillId="0" borderId="0" xfId="0" applyNumberFormat="1" applyFill="1"/>
    <xf numFmtId="3" fontId="3" fillId="0" borderId="6" xfId="0" applyNumberFormat="1" applyFont="1" applyFill="1" applyBorder="1" applyAlignment="1" applyProtection="1">
      <alignment horizontal="left" vertical="center"/>
    </xf>
    <xf numFmtId="3" fontId="3" fillId="0" borderId="8" xfId="0" applyNumberFormat="1" applyFont="1" applyFill="1" applyBorder="1" applyAlignment="1" applyProtection="1">
      <alignment horizontal="right" vertical="center"/>
    </xf>
    <xf numFmtId="3" fontId="3" fillId="0" borderId="7" xfId="0" applyNumberFormat="1" applyFont="1" applyFill="1" applyBorder="1" applyAlignment="1" applyProtection="1">
      <alignment horizontal="left" vertical="center"/>
    </xf>
    <xf numFmtId="3" fontId="3" fillId="0" borderId="3" xfId="0" applyNumberFormat="1" applyFont="1" applyFill="1" applyBorder="1" applyAlignment="1" applyProtection="1">
      <alignment horizontal="right" vertical="center"/>
    </xf>
    <xf numFmtId="3" fontId="3" fillId="0" borderId="3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0" fontId="0" fillId="0" borderId="0" xfId="0" applyFill="1" applyAlignment="1">
      <alignment horizontal="right"/>
    </xf>
    <xf numFmtId="0" fontId="23" fillId="0" borderId="0" xfId="0" applyFont="1" applyFill="1"/>
    <xf numFmtId="0" fontId="23" fillId="0" borderId="0" xfId="0" applyFont="1" applyFill="1" applyAlignment="1">
      <alignment horizontal="right"/>
    </xf>
    <xf numFmtId="0" fontId="27" fillId="0" borderId="0" xfId="0" applyFont="1" applyAlignment="1"/>
    <xf numFmtId="0" fontId="28" fillId="0" borderId="0" xfId="9" applyFont="1" applyBorder="1" applyAlignment="1">
      <alignment vertical="center"/>
    </xf>
    <xf numFmtId="0" fontId="29" fillId="0" borderId="0" xfId="0" applyFont="1"/>
    <xf numFmtId="0" fontId="30" fillId="0" borderId="0" xfId="0" applyFont="1" applyAlignment="1">
      <alignment horizontal="left"/>
    </xf>
    <xf numFmtId="0" fontId="31" fillId="0" borderId="0" xfId="9" applyFont="1" applyFill="1" applyBorder="1" applyAlignment="1">
      <alignment horizontal="center" vertical="center"/>
    </xf>
    <xf numFmtId="0" fontId="31" fillId="0" borderId="0" xfId="9" applyFont="1" applyBorder="1" applyAlignment="1">
      <alignment vertical="center"/>
    </xf>
    <xf numFmtId="0" fontId="31" fillId="0" borderId="0" xfId="7" applyFont="1" applyFill="1" applyBorder="1" applyAlignment="1">
      <alignment horizontal="left" vertical="center"/>
    </xf>
    <xf numFmtId="0" fontId="3" fillId="0" borderId="0" xfId="0" applyNumberFormat="1" applyFont="1" applyFill="1" applyAlignment="1" applyProtection="1">
      <alignment horizontal="right" vertical="center"/>
    </xf>
    <xf numFmtId="3" fontId="3" fillId="0" borderId="0" xfId="0" applyNumberFormat="1" applyFont="1" applyFill="1" applyBorder="1" applyAlignment="1" applyProtection="1">
      <alignment horizontal="center" vertical="center"/>
    </xf>
    <xf numFmtId="3" fontId="36" fillId="0" borderId="1" xfId="0" applyNumberFormat="1" applyFont="1" applyFill="1" applyBorder="1" applyAlignment="1" applyProtection="1">
      <alignment horizontal="right" vertical="center"/>
    </xf>
    <xf numFmtId="178" fontId="3" fillId="0" borderId="0" xfId="0" applyNumberFormat="1" applyFont="1" applyFill="1" applyAlignment="1">
      <alignment horizontal="right"/>
    </xf>
    <xf numFmtId="0" fontId="32" fillId="0" borderId="0" xfId="9" applyFont="1" applyAlignment="1">
      <alignment horizontal="center" vertical="center"/>
    </xf>
    <xf numFmtId="3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7" fillId="3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3" fontId="3" fillId="0" borderId="2" xfId="0" applyNumberFormat="1" applyFont="1" applyFill="1" applyBorder="1" applyAlignment="1" applyProtection="1">
      <alignment horizontal="left" vertical="center" wrapText="1"/>
    </xf>
    <xf numFmtId="3" fontId="3" fillId="0" borderId="0" xfId="0" applyNumberFormat="1" applyFont="1" applyFill="1" applyBorder="1" applyAlignment="1" applyProtection="1">
      <alignment horizontal="left" vertical="center" wrapText="1"/>
    </xf>
    <xf numFmtId="3" fontId="3" fillId="2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 wrapText="1"/>
    </xf>
    <xf numFmtId="0" fontId="22" fillId="0" borderId="0" xfId="9" applyFont="1" applyFill="1" applyAlignment="1">
      <alignment horizontal="center" vertical="center" wrapText="1"/>
    </xf>
    <xf numFmtId="0" fontId="7" fillId="0" borderId="0" xfId="13" applyFont="1" applyFill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left" wrapText="1"/>
    </xf>
    <xf numFmtId="0" fontId="19" fillId="0" borderId="0" xfId="0" applyFont="1" applyAlignment="1">
      <alignment horizontal="left"/>
    </xf>
    <xf numFmtId="0" fontId="3" fillId="0" borderId="0" xfId="0" applyFont="1" applyFill="1" applyAlignment="1">
      <alignment horizontal="left" wrapText="1"/>
    </xf>
    <xf numFmtId="178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 applyProtection="1">
      <alignment horizontal="center" vertical="center"/>
    </xf>
    <xf numFmtId="0" fontId="4" fillId="0" borderId="1" xfId="9" applyFont="1" applyBorder="1" applyAlignment="1">
      <alignment horizontal="center" vertical="center" wrapText="1"/>
    </xf>
    <xf numFmtId="0" fontId="2" fillId="0" borderId="0" xfId="7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5" fillId="0" borderId="2" xfId="4" applyFont="1" applyFill="1" applyBorder="1" applyAlignment="1">
      <alignment horizontal="left" vertical="center" wrapText="1"/>
    </xf>
  </cellXfs>
  <cellStyles count="16">
    <cellStyle name="0,0_x000d_&#10;NA_x000d_&#10;" xfId="5"/>
    <cellStyle name="3232" xfId="15"/>
    <cellStyle name="百分比" xfId="3" builtinId="5"/>
    <cellStyle name="常规" xfId="0" builtinId="0"/>
    <cellStyle name="常规 11" xfId="8"/>
    <cellStyle name="常规 12" xfId="4"/>
    <cellStyle name="常规 13 2" xfId="1"/>
    <cellStyle name="常规 2" xfId="9"/>
    <cellStyle name="常规 2 2 2 2 2_2015年人代会草案 3" xfId="10"/>
    <cellStyle name="常规 2 3 2 3" xfId="11"/>
    <cellStyle name="常规 3" xfId="12"/>
    <cellStyle name="常规 3 2" xfId="6"/>
    <cellStyle name="常规 7 2_2015年人代会草案" xfId="2"/>
    <cellStyle name="常规_2001预算" xfId="7"/>
    <cellStyle name="常规_Sheet1" xfId="13"/>
    <cellStyle name="千位分隔 2" xfId="14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6:I17"/>
  <sheetViews>
    <sheetView tabSelected="1" workbookViewId="0">
      <selection activeCell="A16" sqref="A16:I16"/>
    </sheetView>
  </sheetViews>
  <sheetFormatPr defaultColWidth="9" defaultRowHeight="14.25"/>
  <sheetData>
    <row r="16" spans="1:9" ht="27">
      <c r="A16" s="142" t="s">
        <v>509</v>
      </c>
      <c r="B16" s="142"/>
      <c r="C16" s="142"/>
      <c r="D16" s="142"/>
      <c r="E16" s="142"/>
      <c r="F16" s="142"/>
      <c r="G16" s="142"/>
      <c r="H16" s="142"/>
      <c r="I16" s="142"/>
    </row>
    <row r="17" spans="1:9" ht="24" customHeight="1">
      <c r="A17" s="143"/>
      <c r="B17" s="144"/>
      <c r="C17" s="144"/>
      <c r="D17" s="144"/>
      <c r="E17" s="144"/>
      <c r="F17" s="144"/>
      <c r="G17" s="144"/>
      <c r="H17" s="144"/>
      <c r="I17" s="144"/>
    </row>
  </sheetData>
  <mergeCells count="2">
    <mergeCell ref="A16:I16"/>
    <mergeCell ref="A17:I17"/>
  </mergeCells>
  <phoneticPr fontId="37" type="noConversion"/>
  <pageMargins left="0.75" right="0.75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32"/>
  <sheetViews>
    <sheetView view="pageBreakPreview" workbookViewId="0">
      <selection activeCell="F11" sqref="F11"/>
    </sheetView>
  </sheetViews>
  <sheetFormatPr defaultColWidth="9" defaultRowHeight="14.25"/>
  <cols>
    <col min="1" max="1" width="38.625" customWidth="1"/>
    <col min="2" max="2" width="20.625" customWidth="1"/>
  </cols>
  <sheetData>
    <row r="1" spans="1:2">
      <c r="A1" s="10" t="s">
        <v>111</v>
      </c>
      <c r="B1" s="10"/>
    </row>
    <row r="2" spans="1:2" ht="18.75">
      <c r="A2" s="146" t="s">
        <v>543</v>
      </c>
      <c r="B2" s="146"/>
    </row>
    <row r="3" spans="1:2">
      <c r="A3" s="31"/>
      <c r="B3" s="33" t="s">
        <v>539</v>
      </c>
    </row>
    <row r="4" spans="1:2" s="31" customFormat="1" ht="22.5" customHeight="1">
      <c r="A4" s="34" t="s">
        <v>3</v>
      </c>
      <c r="B4" s="34" t="s">
        <v>4</v>
      </c>
    </row>
    <row r="5" spans="1:2" s="31" customFormat="1" ht="22.5" customHeight="1">
      <c r="A5" s="35" t="s">
        <v>112</v>
      </c>
      <c r="B5" s="42"/>
    </row>
    <row r="6" spans="1:2" s="31" customFormat="1" ht="22.5" customHeight="1">
      <c r="A6" s="35" t="s">
        <v>113</v>
      </c>
      <c r="B6" s="42"/>
    </row>
    <row r="7" spans="1:2" s="31" customFormat="1" ht="22.5" customHeight="1">
      <c r="A7" s="35" t="s">
        <v>114</v>
      </c>
      <c r="B7" s="42"/>
    </row>
    <row r="8" spans="1:2" s="31" customFormat="1" ht="22.5" customHeight="1">
      <c r="A8" s="35" t="s">
        <v>115</v>
      </c>
      <c r="B8" s="42"/>
    </row>
    <row r="9" spans="1:2" s="31" customFormat="1" ht="22.5" customHeight="1">
      <c r="A9" s="35" t="s">
        <v>116</v>
      </c>
      <c r="B9" s="42"/>
    </row>
    <row r="10" spans="1:2" s="31" customFormat="1" ht="22.5" customHeight="1">
      <c r="A10" s="41" t="s">
        <v>55</v>
      </c>
      <c r="B10" s="42">
        <f>SUM(B5:B9)</f>
        <v>0</v>
      </c>
    </row>
    <row r="11" spans="1:2" s="31" customFormat="1" ht="36.75" customHeight="1">
      <c r="A11" s="152" t="s">
        <v>608</v>
      </c>
      <c r="B11" s="152"/>
    </row>
    <row r="12" spans="1:2" ht="22.5" customHeight="1"/>
    <row r="13" spans="1:2" ht="22.5" customHeight="1"/>
    <row r="14" spans="1:2" ht="22.5" customHeight="1"/>
    <row r="15" spans="1:2" ht="22.5" customHeight="1"/>
    <row r="16" spans="1:2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  <row r="31" ht="22.5" customHeight="1"/>
    <row r="32" ht="22.5" customHeight="1"/>
  </sheetData>
  <mergeCells count="2">
    <mergeCell ref="A2:B2"/>
    <mergeCell ref="A11:B11"/>
  </mergeCells>
  <phoneticPr fontId="37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2"/>
  <sheetViews>
    <sheetView view="pageBreakPreview" workbookViewId="0">
      <selection activeCell="D9" sqref="D9"/>
    </sheetView>
  </sheetViews>
  <sheetFormatPr defaultColWidth="9" defaultRowHeight="14.25"/>
  <cols>
    <col min="1" max="1" width="26.125" customWidth="1"/>
    <col min="2" max="2" width="13.25" customWidth="1"/>
    <col min="3" max="3" width="25.75" customWidth="1"/>
    <col min="4" max="4" width="13.5" customWidth="1"/>
  </cols>
  <sheetData>
    <row r="1" spans="1:4">
      <c r="A1" s="113" t="s">
        <v>117</v>
      </c>
      <c r="B1" s="114"/>
      <c r="C1" s="114"/>
      <c r="D1" s="114"/>
    </row>
    <row r="2" spans="1:4" ht="18.75">
      <c r="A2" s="148" t="s">
        <v>544</v>
      </c>
      <c r="B2" s="148"/>
      <c r="C2" s="148"/>
      <c r="D2" s="148"/>
    </row>
    <row r="3" spans="1:4">
      <c r="A3" s="149" t="s">
        <v>2</v>
      </c>
      <c r="B3" s="149"/>
      <c r="C3" s="149"/>
      <c r="D3" s="149"/>
    </row>
    <row r="4" spans="1:4" ht="22.5" customHeight="1">
      <c r="A4" s="34" t="s">
        <v>118</v>
      </c>
      <c r="B4" s="34" t="s">
        <v>119</v>
      </c>
      <c r="C4" s="34" t="s">
        <v>118</v>
      </c>
      <c r="D4" s="34" t="s">
        <v>119</v>
      </c>
    </row>
    <row r="5" spans="1:4" ht="22.5" customHeight="1">
      <c r="A5" s="52" t="s">
        <v>120</v>
      </c>
      <c r="B5" s="42"/>
      <c r="C5" s="52" t="s">
        <v>121</v>
      </c>
      <c r="D5" s="42"/>
    </row>
    <row r="6" spans="1:4" ht="22.5" customHeight="1">
      <c r="A6" s="52" t="s">
        <v>122</v>
      </c>
      <c r="B6" s="42"/>
      <c r="C6" s="52" t="s">
        <v>123</v>
      </c>
      <c r="D6" s="42"/>
    </row>
    <row r="7" spans="1:4" ht="22.5" customHeight="1">
      <c r="A7" s="52" t="s">
        <v>124</v>
      </c>
      <c r="B7" s="42"/>
      <c r="C7" s="52" t="s">
        <v>125</v>
      </c>
      <c r="D7" s="42"/>
    </row>
    <row r="8" spans="1:4" ht="22.5" customHeight="1">
      <c r="A8" s="52" t="s">
        <v>126</v>
      </c>
      <c r="B8" s="42"/>
      <c r="C8" s="52" t="s">
        <v>127</v>
      </c>
      <c r="D8" s="42"/>
    </row>
    <row r="9" spans="1:4" ht="22.5" customHeight="1">
      <c r="A9" s="52"/>
      <c r="B9" s="115"/>
      <c r="C9" s="52" t="s">
        <v>128</v>
      </c>
      <c r="D9" s="42"/>
    </row>
    <row r="10" spans="1:4" ht="22.5" customHeight="1">
      <c r="A10" s="34" t="s">
        <v>77</v>
      </c>
      <c r="B10" s="42">
        <f>SUM(B5:B8)</f>
        <v>0</v>
      </c>
      <c r="C10" s="34" t="s">
        <v>78</v>
      </c>
      <c r="D10" s="42">
        <f>SUM(D5:D9)</f>
        <v>0</v>
      </c>
    </row>
    <row r="11" spans="1:4" ht="42.75" customHeight="1">
      <c r="A11" s="153" t="s">
        <v>548</v>
      </c>
      <c r="B11" s="154"/>
      <c r="C11" s="154"/>
      <c r="D11" s="154"/>
    </row>
    <row r="12" spans="1:4" ht="22.5" customHeight="1"/>
    <row r="13" spans="1:4" ht="22.5" customHeight="1"/>
    <row r="14" spans="1:4" ht="22.5" customHeight="1"/>
    <row r="15" spans="1:4" ht="22.5" customHeight="1"/>
    <row r="16" spans="1:4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  <row r="31" ht="22.5" customHeight="1"/>
    <row r="32" ht="22.5" customHeight="1"/>
  </sheetData>
  <mergeCells count="3">
    <mergeCell ref="A2:D2"/>
    <mergeCell ref="A3:D3"/>
    <mergeCell ref="A11:D11"/>
  </mergeCells>
  <phoneticPr fontId="37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30"/>
  <sheetViews>
    <sheetView view="pageBreakPreview" workbookViewId="0">
      <selection activeCell="B1" sqref="B1:B1048576"/>
    </sheetView>
  </sheetViews>
  <sheetFormatPr defaultColWidth="9" defaultRowHeight="14.25"/>
  <cols>
    <col min="1" max="1" width="38.5" customWidth="1"/>
    <col min="2" max="2" width="19.875" customWidth="1"/>
  </cols>
  <sheetData>
    <row r="1" spans="1:2" ht="20.25">
      <c r="A1" s="10" t="s">
        <v>129</v>
      </c>
      <c r="B1" s="32"/>
    </row>
    <row r="2" spans="1:2" ht="18.75">
      <c r="A2" s="155" t="s">
        <v>545</v>
      </c>
      <c r="B2" s="155"/>
    </row>
    <row r="3" spans="1:2" ht="20.25" customHeight="1"/>
    <row r="4" spans="1:2" ht="22.5" customHeight="1">
      <c r="A4" s="41" t="s">
        <v>118</v>
      </c>
      <c r="B4" s="41" t="s">
        <v>130</v>
      </c>
    </row>
    <row r="5" spans="1:2" ht="22.5" customHeight="1">
      <c r="A5" s="35" t="s">
        <v>131</v>
      </c>
      <c r="B5" s="112">
        <v>0</v>
      </c>
    </row>
    <row r="6" spans="1:2" ht="22.5" customHeight="1">
      <c r="A6" s="35" t="s">
        <v>132</v>
      </c>
      <c r="B6" s="112">
        <v>0</v>
      </c>
    </row>
    <row r="7" spans="1:2" ht="22.5" customHeight="1">
      <c r="A7" s="35" t="s">
        <v>133</v>
      </c>
      <c r="B7" s="112">
        <v>0</v>
      </c>
    </row>
    <row r="8" spans="1:2" ht="22.5" customHeight="1">
      <c r="A8" s="35" t="s">
        <v>134</v>
      </c>
      <c r="B8" s="112">
        <v>0</v>
      </c>
    </row>
    <row r="9" spans="1:2" ht="22.5" customHeight="1">
      <c r="A9" s="35" t="s">
        <v>135</v>
      </c>
      <c r="B9" s="112">
        <v>0</v>
      </c>
    </row>
    <row r="10" spans="1:2" ht="22.5" customHeight="1">
      <c r="A10" s="35" t="s">
        <v>136</v>
      </c>
      <c r="B10" s="112">
        <v>0</v>
      </c>
    </row>
    <row r="11" spans="1:2" ht="22.5" customHeight="1">
      <c r="A11" s="35" t="s">
        <v>137</v>
      </c>
      <c r="B11" s="112">
        <v>0</v>
      </c>
    </row>
    <row r="12" spans="1:2" ht="22.5" customHeight="1">
      <c r="A12" s="35" t="s">
        <v>138</v>
      </c>
      <c r="B12" s="112">
        <v>0</v>
      </c>
    </row>
    <row r="13" spans="1:2" ht="22.5" customHeight="1">
      <c r="A13" s="41" t="s">
        <v>139</v>
      </c>
      <c r="B13" s="112">
        <v>0</v>
      </c>
    </row>
    <row r="14" spans="1:2" ht="22.5" customHeight="1">
      <c r="A14" s="37" t="s">
        <v>140</v>
      </c>
    </row>
    <row r="15" spans="1:2" ht="22.5" customHeight="1"/>
    <row r="16" spans="1:2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</sheetData>
  <mergeCells count="1">
    <mergeCell ref="A2:B2"/>
  </mergeCells>
  <phoneticPr fontId="37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30"/>
  <sheetViews>
    <sheetView view="pageBreakPreview" workbookViewId="0">
      <selection activeCell="C1" sqref="C1:C1048576"/>
    </sheetView>
  </sheetViews>
  <sheetFormatPr defaultColWidth="9" defaultRowHeight="14.25"/>
  <cols>
    <col min="1" max="1" width="38.375" customWidth="1"/>
    <col min="2" max="2" width="20.5" customWidth="1"/>
  </cols>
  <sheetData>
    <row r="1" spans="1:2" ht="20.25">
      <c r="A1" s="10" t="s">
        <v>141</v>
      </c>
      <c r="B1" s="32"/>
    </row>
    <row r="2" spans="1:2" ht="18.75">
      <c r="A2" s="155" t="s">
        <v>607</v>
      </c>
      <c r="B2" s="155"/>
    </row>
    <row r="3" spans="1:2" ht="15.75" customHeight="1"/>
    <row r="4" spans="1:2" ht="22.5" customHeight="1">
      <c r="A4" s="41" t="s">
        <v>118</v>
      </c>
      <c r="B4" s="41" t="s">
        <v>130</v>
      </c>
    </row>
    <row r="5" spans="1:2" ht="22.5" customHeight="1">
      <c r="A5" s="35" t="s">
        <v>131</v>
      </c>
      <c r="B5" s="112">
        <v>0</v>
      </c>
    </row>
    <row r="6" spans="1:2" ht="22.5" customHeight="1">
      <c r="A6" s="35" t="s">
        <v>132</v>
      </c>
      <c r="B6" s="112">
        <v>0</v>
      </c>
    </row>
    <row r="7" spans="1:2" ht="22.5" customHeight="1">
      <c r="A7" s="35" t="s">
        <v>133</v>
      </c>
      <c r="B7" s="112">
        <v>0</v>
      </c>
    </row>
    <row r="8" spans="1:2" ht="22.5" customHeight="1">
      <c r="A8" s="35" t="s">
        <v>134</v>
      </c>
      <c r="B8" s="112">
        <v>0</v>
      </c>
    </row>
    <row r="9" spans="1:2" ht="22.5" customHeight="1">
      <c r="A9" s="35" t="s">
        <v>135</v>
      </c>
      <c r="B9" s="112">
        <v>0</v>
      </c>
    </row>
    <row r="10" spans="1:2" ht="22.5" customHeight="1">
      <c r="A10" s="35" t="s">
        <v>136</v>
      </c>
      <c r="B10" s="112">
        <v>0</v>
      </c>
    </row>
    <row r="11" spans="1:2" ht="22.5" customHeight="1">
      <c r="A11" s="35" t="s">
        <v>137</v>
      </c>
      <c r="B11" s="112">
        <v>0</v>
      </c>
    </row>
    <row r="12" spans="1:2" ht="22.5" customHeight="1">
      <c r="A12" s="35" t="s">
        <v>138</v>
      </c>
      <c r="B12" s="112">
        <v>0</v>
      </c>
    </row>
    <row r="13" spans="1:2" ht="22.5" customHeight="1">
      <c r="A13" s="41" t="s">
        <v>139</v>
      </c>
      <c r="B13" s="112">
        <v>0</v>
      </c>
    </row>
    <row r="14" spans="1:2" ht="22.5" customHeight="1">
      <c r="A14" s="37" t="s">
        <v>140</v>
      </c>
    </row>
    <row r="15" spans="1:2" ht="22.5" customHeight="1"/>
    <row r="16" spans="1:2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</sheetData>
  <mergeCells count="1">
    <mergeCell ref="A2:B2"/>
  </mergeCells>
  <phoneticPr fontId="37" type="noConversion"/>
  <pageMargins left="0.75" right="0.75" top="1" bottom="1" header="0.5" footer="0.5"/>
  <pageSetup paperSize="9" orientation="portrait" horizontalDpi="180" verticalDpi="18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38"/>
  <sheetViews>
    <sheetView view="pageBreakPreview" topLeftCell="A19" workbookViewId="0">
      <selection activeCell="B39" sqref="B39"/>
    </sheetView>
  </sheetViews>
  <sheetFormatPr defaultColWidth="9" defaultRowHeight="14.25"/>
  <cols>
    <col min="1" max="1" width="34.875" style="31" customWidth="1"/>
    <col min="2" max="2" width="23" style="31" customWidth="1"/>
    <col min="3" max="3" width="10.875" style="31" customWidth="1"/>
    <col min="4" max="4" width="10.125" style="31" customWidth="1"/>
    <col min="5" max="16384" width="9" style="31"/>
  </cols>
  <sheetData>
    <row r="1" spans="1:2" ht="21" customHeight="1">
      <c r="A1" s="48" t="s">
        <v>142</v>
      </c>
      <c r="B1" s="48"/>
    </row>
    <row r="2" spans="1:2" ht="18.75">
      <c r="A2" s="146" t="s">
        <v>546</v>
      </c>
      <c r="B2" s="146"/>
    </row>
    <row r="3" spans="1:2" ht="17.25" customHeight="1">
      <c r="B3" s="33" t="s">
        <v>539</v>
      </c>
    </row>
    <row r="4" spans="1:2" ht="22.5" customHeight="1">
      <c r="A4" s="34" t="s">
        <v>3</v>
      </c>
      <c r="B4" s="34" t="s">
        <v>4</v>
      </c>
    </row>
    <row r="5" spans="1:2" ht="22.5" customHeight="1">
      <c r="A5" s="35" t="s">
        <v>6</v>
      </c>
      <c r="B5" s="42">
        <f>SUM(B6:B19)</f>
        <v>73645.460000000006</v>
      </c>
    </row>
    <row r="6" spans="1:2" ht="22.5" customHeight="1">
      <c r="A6" s="35" t="s">
        <v>7</v>
      </c>
      <c r="B6" s="42">
        <v>29324.06</v>
      </c>
    </row>
    <row r="7" spans="1:2" ht="22.5" customHeight="1">
      <c r="A7" s="35" t="s">
        <v>8</v>
      </c>
      <c r="B7" s="42">
        <v>14794.85</v>
      </c>
    </row>
    <row r="8" spans="1:2" ht="22.5" customHeight="1">
      <c r="A8" s="35" t="s">
        <v>9</v>
      </c>
      <c r="B8" s="42">
        <v>3789.24</v>
      </c>
    </row>
    <row r="9" spans="1:2" ht="22.5" customHeight="1">
      <c r="A9" s="35" t="s">
        <v>10</v>
      </c>
      <c r="B9" s="42"/>
    </row>
    <row r="10" spans="1:2" ht="22.5" customHeight="1">
      <c r="A10" s="35" t="s">
        <v>11</v>
      </c>
      <c r="B10" s="42">
        <v>7653.23</v>
      </c>
    </row>
    <row r="11" spans="1:2" ht="22.5" customHeight="1">
      <c r="A11" s="35" t="s">
        <v>12</v>
      </c>
      <c r="B11" s="42">
        <v>7490.07</v>
      </c>
    </row>
    <row r="12" spans="1:2" ht="22.5" customHeight="1">
      <c r="A12" s="35" t="s">
        <v>13</v>
      </c>
      <c r="B12" s="42">
        <v>3150.81</v>
      </c>
    </row>
    <row r="13" spans="1:2" ht="22.5" customHeight="1">
      <c r="A13" s="35" t="s">
        <v>14</v>
      </c>
      <c r="B13" s="42">
        <v>3912.05</v>
      </c>
    </row>
    <row r="14" spans="1:2" ht="22.5" customHeight="1">
      <c r="A14" s="35" t="s">
        <v>15</v>
      </c>
      <c r="B14" s="42">
        <v>2175.29</v>
      </c>
    </row>
    <row r="15" spans="1:2" ht="22.5" customHeight="1">
      <c r="A15" s="35" t="s">
        <v>16</v>
      </c>
      <c r="B15" s="42">
        <v>0.75</v>
      </c>
    </row>
    <row r="16" spans="1:2" ht="22.5" customHeight="1">
      <c r="A16" s="35" t="s">
        <v>17</v>
      </c>
      <c r="B16" s="42">
        <v>1075.58</v>
      </c>
    </row>
    <row r="17" spans="1:2" ht="22.5" customHeight="1">
      <c r="A17" s="35" t="s">
        <v>18</v>
      </c>
      <c r="B17" s="42"/>
    </row>
    <row r="18" spans="1:2" ht="22.5" customHeight="1">
      <c r="A18" s="35" t="s">
        <v>19</v>
      </c>
      <c r="B18" s="42">
        <v>279.52999999999997</v>
      </c>
    </row>
    <row r="19" spans="1:2" ht="22.5" customHeight="1">
      <c r="A19" s="35" t="s">
        <v>20</v>
      </c>
      <c r="B19" s="42"/>
    </row>
    <row r="20" spans="1:2" ht="22.5" customHeight="1">
      <c r="A20" s="35" t="s">
        <v>21</v>
      </c>
      <c r="B20" s="42">
        <f>SUM(B21:B25)</f>
        <v>14660.25</v>
      </c>
    </row>
    <row r="21" spans="1:2" ht="22.5" customHeight="1">
      <c r="A21" s="35" t="s">
        <v>22</v>
      </c>
      <c r="B21" s="42">
        <v>5360.25</v>
      </c>
    </row>
    <row r="22" spans="1:2" ht="22.5" customHeight="1">
      <c r="A22" s="35" t="s">
        <v>23</v>
      </c>
      <c r="B22" s="42">
        <v>800</v>
      </c>
    </row>
    <row r="23" spans="1:2" ht="22.5" customHeight="1">
      <c r="A23" s="35" t="s">
        <v>24</v>
      </c>
      <c r="B23" s="42"/>
    </row>
    <row r="24" spans="1:2" ht="22.5" customHeight="1">
      <c r="A24" s="35" t="s">
        <v>25</v>
      </c>
      <c r="B24" s="42">
        <v>8500</v>
      </c>
    </row>
    <row r="25" spans="1:2" ht="22.5" customHeight="1">
      <c r="A25" s="35" t="s">
        <v>26</v>
      </c>
      <c r="B25" s="42"/>
    </row>
    <row r="26" spans="1:2" ht="22.5" customHeight="1">
      <c r="A26" s="41" t="s">
        <v>27</v>
      </c>
      <c r="B26" s="42">
        <f>B5+B20</f>
        <v>88305.71</v>
      </c>
    </row>
    <row r="27" spans="1:2" ht="33.950000000000003" customHeight="1">
      <c r="A27" s="104" t="s">
        <v>143</v>
      </c>
      <c r="B27" s="109"/>
    </row>
    <row r="28" spans="1:2" ht="22.5" customHeight="1">
      <c r="A28" s="110" t="s">
        <v>144</v>
      </c>
      <c r="B28" s="42">
        <f>SUM(B29:B32)</f>
        <v>38193</v>
      </c>
    </row>
    <row r="29" spans="1:2" ht="22.5" customHeight="1">
      <c r="A29" s="106" t="s">
        <v>63</v>
      </c>
      <c r="B29" s="42">
        <v>32836</v>
      </c>
    </row>
    <row r="30" spans="1:2" ht="22.5" customHeight="1">
      <c r="A30" s="106" t="s">
        <v>65</v>
      </c>
      <c r="B30" s="42">
        <v>5357</v>
      </c>
    </row>
    <row r="31" spans="1:2" ht="22.5" customHeight="1">
      <c r="A31" s="106" t="s">
        <v>145</v>
      </c>
      <c r="B31" s="105"/>
    </row>
    <row r="32" spans="1:2" ht="22.5" customHeight="1">
      <c r="A32" s="106" t="s">
        <v>146</v>
      </c>
      <c r="B32" s="105"/>
    </row>
    <row r="33" spans="1:2" ht="22.5" customHeight="1">
      <c r="A33" s="106" t="s">
        <v>147</v>
      </c>
      <c r="B33" s="105"/>
    </row>
    <row r="34" spans="1:2">
      <c r="A34" s="106" t="s">
        <v>148</v>
      </c>
      <c r="B34" s="105"/>
    </row>
    <row r="35" spans="1:2">
      <c r="A35" s="106" t="s">
        <v>149</v>
      </c>
      <c r="B35" s="105"/>
    </row>
    <row r="36" spans="1:2">
      <c r="A36" s="106" t="s">
        <v>150</v>
      </c>
      <c r="B36" s="105"/>
    </row>
    <row r="37" spans="1:2">
      <c r="A37" s="106" t="s">
        <v>151</v>
      </c>
      <c r="B37" s="105"/>
    </row>
    <row r="38" spans="1:2">
      <c r="A38" s="111" t="s">
        <v>152</v>
      </c>
      <c r="B38" s="42">
        <f>B26+B28</f>
        <v>126498.71</v>
      </c>
    </row>
  </sheetData>
  <mergeCells count="1">
    <mergeCell ref="A2:B2"/>
  </mergeCells>
  <phoneticPr fontId="37" type="noConversion"/>
  <printOptions horizontalCentered="1"/>
  <pageMargins left="0.70866141732283505" right="0.70866141732283505" top="0.74803149606299202" bottom="0.74803149606299202" header="0.31496062992126" footer="0.31496062992126"/>
  <pageSetup paperSize="9" scale="8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41"/>
  <sheetViews>
    <sheetView showZeros="0" view="pageBreakPreview" workbookViewId="0">
      <selection activeCell="F14" sqref="F14"/>
    </sheetView>
  </sheetViews>
  <sheetFormatPr defaultColWidth="9" defaultRowHeight="14.25"/>
  <cols>
    <col min="1" max="1" width="26.875" style="31" customWidth="1"/>
    <col min="2" max="2" width="11.5" style="31" customWidth="1"/>
    <col min="3" max="3" width="12" style="31" customWidth="1"/>
    <col min="4" max="4" width="12.625" style="31" customWidth="1"/>
    <col min="5" max="5" width="11.75" style="31" customWidth="1"/>
    <col min="6" max="16384" width="9" style="31"/>
  </cols>
  <sheetData>
    <row r="1" spans="1:5">
      <c r="A1" s="48" t="s">
        <v>153</v>
      </c>
    </row>
    <row r="2" spans="1:5" ht="34.5" customHeight="1">
      <c r="A2" s="156" t="s">
        <v>547</v>
      </c>
      <c r="B2" s="156"/>
      <c r="C2" s="156"/>
      <c r="D2" s="156"/>
      <c r="E2" s="156"/>
    </row>
    <row r="3" spans="1:5" ht="18.75" customHeight="1">
      <c r="D3" s="33"/>
      <c r="E3" s="33" t="s">
        <v>2</v>
      </c>
    </row>
    <row r="4" spans="1:5" ht="24">
      <c r="A4" s="34" t="s">
        <v>3</v>
      </c>
      <c r="B4" s="98" t="s">
        <v>154</v>
      </c>
      <c r="C4" s="96" t="s">
        <v>119</v>
      </c>
      <c r="D4" s="96" t="s">
        <v>155</v>
      </c>
      <c r="E4" s="96" t="s">
        <v>156</v>
      </c>
    </row>
    <row r="5" spans="1:5" ht="22.5" customHeight="1">
      <c r="A5" s="99" t="s">
        <v>157</v>
      </c>
      <c r="B5" s="42">
        <v>3299.64</v>
      </c>
      <c r="C5" s="42">
        <v>3299.64</v>
      </c>
      <c r="D5" s="40"/>
      <c r="E5" s="100">
        <f>C5/B5*100</f>
        <v>100</v>
      </c>
    </row>
    <row r="6" spans="1:5" ht="22.5" customHeight="1">
      <c r="A6" s="99" t="s">
        <v>158</v>
      </c>
      <c r="B6" s="42">
        <v>24.7</v>
      </c>
      <c r="C6" s="42">
        <v>24.7</v>
      </c>
      <c r="D6" s="40"/>
      <c r="E6" s="100">
        <f>C6/B6*100</f>
        <v>100</v>
      </c>
    </row>
    <row r="7" spans="1:5" ht="22.5" customHeight="1">
      <c r="A7" s="99" t="s">
        <v>159</v>
      </c>
      <c r="B7" s="42">
        <v>1376.5</v>
      </c>
      <c r="C7" s="42">
        <v>1376.5</v>
      </c>
      <c r="D7" s="40"/>
      <c r="E7" s="100">
        <f t="shared" ref="E7:E29" si="0">C7/B7*100</f>
        <v>100</v>
      </c>
    </row>
    <row r="8" spans="1:5" ht="22.5" customHeight="1">
      <c r="A8" s="99" t="s">
        <v>160</v>
      </c>
      <c r="B8" s="42">
        <v>11063.42</v>
      </c>
      <c r="C8" s="42">
        <v>11063.42</v>
      </c>
      <c r="D8" s="40"/>
      <c r="E8" s="100">
        <f t="shared" si="0"/>
        <v>100</v>
      </c>
    </row>
    <row r="9" spans="1:5" ht="22.5" customHeight="1">
      <c r="A9" s="99" t="s">
        <v>161</v>
      </c>
      <c r="B9" s="42"/>
      <c r="C9" s="42"/>
      <c r="D9" s="40"/>
      <c r="E9" s="100"/>
    </row>
    <row r="10" spans="1:5" ht="22.5" customHeight="1">
      <c r="A10" s="99" t="s">
        <v>85</v>
      </c>
      <c r="B10" s="42">
        <v>377</v>
      </c>
      <c r="C10" s="42">
        <v>377</v>
      </c>
      <c r="D10" s="40"/>
      <c r="E10" s="100">
        <f t="shared" si="0"/>
        <v>100</v>
      </c>
    </row>
    <row r="11" spans="1:5" ht="22.5" customHeight="1">
      <c r="A11" s="99" t="s">
        <v>162</v>
      </c>
      <c r="B11" s="42">
        <v>8464.2999999999993</v>
      </c>
      <c r="C11" s="42">
        <v>8464.2999999999993</v>
      </c>
      <c r="D11" s="40"/>
      <c r="E11" s="100">
        <f t="shared" si="0"/>
        <v>100</v>
      </c>
    </row>
    <row r="12" spans="1:5" ht="22.5" customHeight="1">
      <c r="A12" s="99" t="s">
        <v>163</v>
      </c>
      <c r="B12" s="42">
        <v>2783.07</v>
      </c>
      <c r="C12" s="42">
        <v>2783.07</v>
      </c>
      <c r="D12" s="40"/>
      <c r="E12" s="100">
        <f t="shared" si="0"/>
        <v>100</v>
      </c>
    </row>
    <row r="13" spans="1:5" ht="22.5" customHeight="1">
      <c r="A13" s="99" t="s">
        <v>164</v>
      </c>
      <c r="B13" s="42">
        <v>568.61</v>
      </c>
      <c r="C13" s="42">
        <v>568.61</v>
      </c>
      <c r="D13" s="40"/>
      <c r="E13" s="100">
        <f t="shared" si="0"/>
        <v>100</v>
      </c>
    </row>
    <row r="14" spans="1:5" ht="22.5" customHeight="1">
      <c r="A14" s="99" t="s">
        <v>86</v>
      </c>
      <c r="B14" s="42">
        <v>21963.38</v>
      </c>
      <c r="C14" s="42">
        <v>21963.38</v>
      </c>
      <c r="D14" s="40"/>
      <c r="E14" s="100">
        <f t="shared" si="0"/>
        <v>100</v>
      </c>
    </row>
    <row r="15" spans="1:5" ht="22.5" customHeight="1">
      <c r="A15" s="99" t="s">
        <v>165</v>
      </c>
      <c r="B15" s="42">
        <v>3251.11</v>
      </c>
      <c r="C15" s="42">
        <v>3251.11</v>
      </c>
      <c r="D15" s="40"/>
      <c r="E15" s="100">
        <f t="shared" si="0"/>
        <v>100</v>
      </c>
    </row>
    <row r="16" spans="1:5" ht="22.5" customHeight="1">
      <c r="A16" s="99" t="s">
        <v>87</v>
      </c>
      <c r="B16" s="42"/>
      <c r="C16" s="42"/>
      <c r="D16" s="40"/>
      <c r="E16" s="100"/>
    </row>
    <row r="17" spans="1:5" ht="22.5" customHeight="1">
      <c r="A17" s="99" t="s">
        <v>166</v>
      </c>
      <c r="B17" s="42">
        <v>994.73</v>
      </c>
      <c r="C17" s="42">
        <v>994.73</v>
      </c>
      <c r="D17" s="40"/>
      <c r="E17" s="100">
        <f t="shared" si="0"/>
        <v>100</v>
      </c>
    </row>
    <row r="18" spans="1:5" ht="22.5" customHeight="1">
      <c r="A18" s="99" t="s">
        <v>167</v>
      </c>
      <c r="B18" s="42"/>
      <c r="C18" s="42"/>
      <c r="D18" s="40"/>
      <c r="E18" s="100"/>
    </row>
    <row r="19" spans="1:5" ht="22.5" customHeight="1">
      <c r="A19" s="99" t="s">
        <v>168</v>
      </c>
      <c r="B19" s="42"/>
      <c r="C19" s="42"/>
      <c r="D19" s="40"/>
      <c r="E19" s="100"/>
    </row>
    <row r="20" spans="1:5" ht="22.5" customHeight="1">
      <c r="A20" s="99" t="s">
        <v>169</v>
      </c>
      <c r="B20" s="42"/>
      <c r="C20" s="42"/>
      <c r="D20" s="40"/>
      <c r="E20" s="100"/>
    </row>
    <row r="21" spans="1:5" ht="22.5" customHeight="1">
      <c r="A21" s="99" t="s">
        <v>170</v>
      </c>
      <c r="B21" s="42"/>
      <c r="C21" s="42"/>
      <c r="D21" s="40"/>
      <c r="E21" s="100"/>
    </row>
    <row r="22" spans="1:5" ht="22.5" customHeight="1">
      <c r="A22" s="99" t="s">
        <v>171</v>
      </c>
      <c r="B22" s="42"/>
      <c r="C22" s="42"/>
      <c r="D22" s="40"/>
      <c r="E22" s="100"/>
    </row>
    <row r="23" spans="1:5" ht="22.5" customHeight="1">
      <c r="A23" s="99" t="s">
        <v>172</v>
      </c>
      <c r="B23" s="42"/>
      <c r="C23" s="42"/>
      <c r="D23" s="40"/>
      <c r="E23" s="100"/>
    </row>
    <row r="24" spans="1:5" ht="22.5" customHeight="1">
      <c r="A24" s="101" t="s">
        <v>173</v>
      </c>
      <c r="B24" s="42">
        <v>113</v>
      </c>
      <c r="C24" s="42">
        <v>113</v>
      </c>
      <c r="D24" s="40"/>
      <c r="E24" s="100">
        <f t="shared" si="0"/>
        <v>100</v>
      </c>
    </row>
    <row r="25" spans="1:5" ht="22.5" customHeight="1">
      <c r="A25" s="99" t="s">
        <v>174</v>
      </c>
      <c r="B25" s="42"/>
      <c r="C25" s="42"/>
      <c r="D25" s="40"/>
      <c r="E25" s="100"/>
    </row>
    <row r="26" spans="1:5" ht="22.5" customHeight="1">
      <c r="A26" s="99" t="s">
        <v>175</v>
      </c>
      <c r="B26" s="42"/>
      <c r="C26" s="42"/>
      <c r="D26" s="40"/>
      <c r="E26" s="100"/>
    </row>
    <row r="27" spans="1:5" ht="22.5" customHeight="1">
      <c r="A27" s="99" t="s">
        <v>89</v>
      </c>
      <c r="B27" s="42"/>
      <c r="C27" s="42"/>
      <c r="D27" s="40"/>
      <c r="E27" s="100"/>
    </row>
    <row r="28" spans="1:5" ht="22.5" customHeight="1">
      <c r="A28" s="102" t="s">
        <v>90</v>
      </c>
      <c r="B28" s="42"/>
      <c r="C28" s="42"/>
      <c r="D28" s="40"/>
      <c r="E28" s="100"/>
    </row>
    <row r="29" spans="1:5" ht="22.5" customHeight="1">
      <c r="A29" s="103" t="s">
        <v>176</v>
      </c>
      <c r="B29" s="42">
        <f t="shared" ref="B29" si="1">C29+D29</f>
        <v>54279.46</v>
      </c>
      <c r="C29" s="42">
        <f>SUM(C5:C28)</f>
        <v>54279.46</v>
      </c>
      <c r="D29" s="40">
        <f>SUM(D5:D28)</f>
        <v>0</v>
      </c>
      <c r="E29" s="100">
        <f t="shared" si="0"/>
        <v>100</v>
      </c>
    </row>
    <row r="30" spans="1:5" ht="22.5" customHeight="1">
      <c r="A30" s="104" t="s">
        <v>177</v>
      </c>
      <c r="B30" s="105"/>
      <c r="C30" s="105"/>
      <c r="D30" s="105"/>
      <c r="E30" s="105"/>
    </row>
    <row r="31" spans="1:5" ht="22.5" customHeight="1">
      <c r="A31" s="104" t="s">
        <v>178</v>
      </c>
      <c r="B31" s="42">
        <v>70248</v>
      </c>
      <c r="C31" s="42">
        <v>70248</v>
      </c>
      <c r="D31" s="105"/>
      <c r="E31" s="105"/>
    </row>
    <row r="32" spans="1:5" ht="22.5" customHeight="1">
      <c r="A32" s="106" t="s">
        <v>179</v>
      </c>
      <c r="B32" s="42"/>
      <c r="C32" s="42"/>
      <c r="D32" s="105"/>
      <c r="E32" s="105"/>
    </row>
    <row r="33" spans="1:5">
      <c r="A33" s="106" t="s">
        <v>180</v>
      </c>
      <c r="B33" s="42"/>
      <c r="C33" s="42"/>
      <c r="D33" s="105"/>
      <c r="E33" s="105"/>
    </row>
    <row r="34" spans="1:5">
      <c r="A34" s="106" t="s">
        <v>181</v>
      </c>
      <c r="B34" s="42">
        <v>70248</v>
      </c>
      <c r="C34" s="42">
        <v>70248</v>
      </c>
      <c r="D34" s="105"/>
      <c r="E34" s="105"/>
    </row>
    <row r="35" spans="1:5">
      <c r="A35" s="106" t="s">
        <v>182</v>
      </c>
      <c r="B35" s="42"/>
      <c r="C35" s="42"/>
      <c r="D35" s="105"/>
      <c r="E35" s="105"/>
    </row>
    <row r="36" spans="1:5">
      <c r="A36" s="107" t="s">
        <v>183</v>
      </c>
      <c r="B36" s="42"/>
      <c r="C36" s="42"/>
      <c r="D36" s="105"/>
      <c r="E36" s="105"/>
    </row>
    <row r="37" spans="1:5">
      <c r="A37" s="106" t="s">
        <v>184</v>
      </c>
      <c r="B37" s="42">
        <v>1972</v>
      </c>
      <c r="C37" s="42">
        <v>1972</v>
      </c>
      <c r="D37" s="105"/>
      <c r="E37" s="105"/>
    </row>
    <row r="38" spans="1:5">
      <c r="A38" s="107" t="s">
        <v>185</v>
      </c>
      <c r="B38" s="42"/>
      <c r="C38" s="42"/>
      <c r="D38" s="105"/>
      <c r="E38" s="105"/>
    </row>
    <row r="39" spans="1:5">
      <c r="A39" s="106" t="s">
        <v>186</v>
      </c>
      <c r="B39" s="42"/>
      <c r="C39" s="42"/>
      <c r="D39" s="105"/>
      <c r="E39" s="105"/>
    </row>
    <row r="40" spans="1:5">
      <c r="A40" s="106" t="s">
        <v>187</v>
      </c>
      <c r="B40" s="42"/>
      <c r="C40" s="42"/>
      <c r="D40" s="105"/>
      <c r="E40" s="105"/>
    </row>
    <row r="41" spans="1:5">
      <c r="A41" s="108" t="s">
        <v>188</v>
      </c>
      <c r="B41" s="42">
        <f>B29+B31+B37</f>
        <v>126499.45999999999</v>
      </c>
      <c r="C41" s="42">
        <f>C29+C31+C37</f>
        <v>126499.45999999999</v>
      </c>
      <c r="D41" s="105"/>
      <c r="E41" s="105"/>
    </row>
  </sheetData>
  <mergeCells count="1">
    <mergeCell ref="A2:E2"/>
  </mergeCells>
  <phoneticPr fontId="37" type="noConversion"/>
  <printOptions horizontalCentered="1"/>
  <pageMargins left="0.48" right="0.48" top="0.98425196850393704" bottom="0.98425196850393704" header="0.511811023622047" footer="0.511811023622047"/>
  <pageSetup paperSize="9" scale="8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171"/>
  <sheetViews>
    <sheetView view="pageBreakPreview" workbookViewId="0">
      <selection activeCell="C20" sqref="C20"/>
    </sheetView>
  </sheetViews>
  <sheetFormatPr defaultColWidth="9" defaultRowHeight="14.25"/>
  <cols>
    <col min="1" max="1" width="13.25" style="31" customWidth="1"/>
    <col min="2" max="2" width="43.5" style="31" customWidth="1"/>
    <col min="3" max="3" width="21.75" style="48" customWidth="1"/>
    <col min="4" max="4" width="9" style="31"/>
    <col min="5" max="5" width="11.5" style="31"/>
    <col min="6" max="16384" width="9" style="31"/>
  </cols>
  <sheetData>
    <row r="1" spans="1:3" ht="24" customHeight="1">
      <c r="A1" s="48" t="s">
        <v>189</v>
      </c>
    </row>
    <row r="2" spans="1:3" ht="18.75">
      <c r="A2" s="146" t="s">
        <v>549</v>
      </c>
      <c r="B2" s="146"/>
      <c r="C2" s="146"/>
    </row>
    <row r="3" spans="1:3">
      <c r="C3" s="33" t="s">
        <v>2</v>
      </c>
    </row>
    <row r="4" spans="1:3" ht="22.5" customHeight="1">
      <c r="A4" s="34" t="s">
        <v>190</v>
      </c>
      <c r="B4" s="34" t="s">
        <v>3</v>
      </c>
      <c r="C4" s="96" t="s">
        <v>119</v>
      </c>
    </row>
    <row r="5" spans="1:3">
      <c r="A5" s="77"/>
      <c r="B5" s="34" t="s">
        <v>58</v>
      </c>
      <c r="C5" s="42">
        <f>C6+C33+C36+C45+C60+C66+C111+C130+C133+C145+C166+C169</f>
        <v>54278.700000000004</v>
      </c>
    </row>
    <row r="6" spans="1:3">
      <c r="A6" s="77">
        <v>201</v>
      </c>
      <c r="B6" s="77" t="s">
        <v>157</v>
      </c>
      <c r="C6" s="42">
        <f>C7+C10+C12+C15+C17+C21+C23+C26+C28+C31</f>
        <v>3299.88</v>
      </c>
    </row>
    <row r="7" spans="1:3">
      <c r="A7" s="77">
        <v>20101</v>
      </c>
      <c r="B7" s="77" t="s">
        <v>191</v>
      </c>
      <c r="C7" s="42">
        <f>SUM(C8:C9)</f>
        <v>82.08</v>
      </c>
    </row>
    <row r="8" spans="1:3">
      <c r="A8" s="77">
        <v>2010101</v>
      </c>
      <c r="B8" s="77" t="s">
        <v>192</v>
      </c>
      <c r="C8" s="42">
        <v>23.67</v>
      </c>
    </row>
    <row r="9" spans="1:3">
      <c r="A9" s="77">
        <v>2010199</v>
      </c>
      <c r="B9" s="77" t="s">
        <v>550</v>
      </c>
      <c r="C9" s="42">
        <v>58.41</v>
      </c>
    </row>
    <row r="10" spans="1:3">
      <c r="A10" s="77">
        <v>20102</v>
      </c>
      <c r="B10" s="77" t="s">
        <v>194</v>
      </c>
      <c r="C10" s="42">
        <v>6</v>
      </c>
    </row>
    <row r="11" spans="1:3">
      <c r="A11" s="77">
        <v>2010299</v>
      </c>
      <c r="B11" s="77" t="s">
        <v>551</v>
      </c>
      <c r="C11" s="42">
        <v>6</v>
      </c>
    </row>
    <row r="12" spans="1:3">
      <c r="A12" s="77">
        <v>20103</v>
      </c>
      <c r="B12" s="77" t="s">
        <v>195</v>
      </c>
      <c r="C12" s="42">
        <f>SUM(C13:C14)</f>
        <v>2645</v>
      </c>
    </row>
    <row r="13" spans="1:3">
      <c r="A13" s="77">
        <v>2010301</v>
      </c>
      <c r="B13" s="77" t="s">
        <v>192</v>
      </c>
      <c r="C13" s="42">
        <v>2271</v>
      </c>
    </row>
    <row r="14" spans="1:3">
      <c r="A14" s="77">
        <v>2010399</v>
      </c>
      <c r="B14" s="77" t="s">
        <v>197</v>
      </c>
      <c r="C14" s="42">
        <v>374</v>
      </c>
    </row>
    <row r="15" spans="1:3">
      <c r="A15" s="77">
        <v>20105</v>
      </c>
      <c r="B15" s="77" t="s">
        <v>198</v>
      </c>
      <c r="C15" s="42">
        <f>SUM(C16)</f>
        <v>1.06</v>
      </c>
    </row>
    <row r="16" spans="1:3">
      <c r="A16" s="77">
        <v>2010599</v>
      </c>
      <c r="B16" s="77" t="s">
        <v>552</v>
      </c>
      <c r="C16" s="140">
        <v>1.06</v>
      </c>
    </row>
    <row r="17" spans="1:3">
      <c r="A17" s="77">
        <v>20106</v>
      </c>
      <c r="B17" s="77" t="s">
        <v>199</v>
      </c>
      <c r="C17" s="42">
        <f>SUM(C18:C20)</f>
        <v>283.94</v>
      </c>
    </row>
    <row r="18" spans="1:3">
      <c r="A18" s="77">
        <v>2010601</v>
      </c>
      <c r="B18" s="77" t="s">
        <v>192</v>
      </c>
      <c r="C18" s="42">
        <v>140.63</v>
      </c>
    </row>
    <row r="19" spans="1:3">
      <c r="A19" s="77">
        <v>2010602</v>
      </c>
      <c r="B19" s="77" t="s">
        <v>193</v>
      </c>
      <c r="C19" s="42">
        <v>10</v>
      </c>
    </row>
    <row r="20" spans="1:3">
      <c r="A20" s="77">
        <v>2010699</v>
      </c>
      <c r="B20" s="77" t="s">
        <v>200</v>
      </c>
      <c r="C20" s="42">
        <v>133.31</v>
      </c>
    </row>
    <row r="21" spans="1:3">
      <c r="A21" s="77">
        <v>20108</v>
      </c>
      <c r="B21" s="77" t="s">
        <v>201</v>
      </c>
      <c r="C21" s="42">
        <f>SUM(C22)</f>
        <v>21.12</v>
      </c>
    </row>
    <row r="22" spans="1:3">
      <c r="A22" s="77">
        <v>2010850</v>
      </c>
      <c r="B22" s="77" t="s">
        <v>196</v>
      </c>
      <c r="C22" s="42">
        <v>21.12</v>
      </c>
    </row>
    <row r="23" spans="1:3">
      <c r="A23" s="77">
        <v>20129</v>
      </c>
      <c r="B23" s="77" t="s">
        <v>202</v>
      </c>
      <c r="C23" s="42">
        <f>SUM(C24:C25)</f>
        <v>61.15</v>
      </c>
    </row>
    <row r="24" spans="1:3">
      <c r="A24" s="77">
        <v>2012901</v>
      </c>
      <c r="B24" s="77" t="s">
        <v>192</v>
      </c>
      <c r="C24" s="42">
        <v>30.45</v>
      </c>
    </row>
    <row r="25" spans="1:3">
      <c r="A25" s="77">
        <v>2012999</v>
      </c>
      <c r="B25" s="77" t="s">
        <v>203</v>
      </c>
      <c r="C25" s="42">
        <v>30.7</v>
      </c>
    </row>
    <row r="26" spans="1:3">
      <c r="A26" s="77">
        <v>20131</v>
      </c>
      <c r="B26" s="77" t="s">
        <v>204</v>
      </c>
      <c r="C26" s="42">
        <f>SUM(C27)</f>
        <v>102.5</v>
      </c>
    </row>
    <row r="27" spans="1:3">
      <c r="A27" s="77">
        <v>2013101</v>
      </c>
      <c r="B27" s="77" t="s">
        <v>553</v>
      </c>
      <c r="C27" s="42">
        <v>102.5</v>
      </c>
    </row>
    <row r="28" spans="1:3">
      <c r="A28" s="77">
        <v>20132</v>
      </c>
      <c r="B28" s="77" t="s">
        <v>205</v>
      </c>
      <c r="C28" s="42">
        <f>SUM(C29:C30)</f>
        <v>46</v>
      </c>
    </row>
    <row r="29" spans="1:3">
      <c r="A29" s="77">
        <v>2013202</v>
      </c>
      <c r="B29" s="77" t="s">
        <v>193</v>
      </c>
      <c r="C29" s="42">
        <v>3</v>
      </c>
    </row>
    <row r="30" spans="1:3">
      <c r="A30" s="77">
        <v>2013299</v>
      </c>
      <c r="B30" s="77" t="s">
        <v>554</v>
      </c>
      <c r="C30" s="42">
        <v>43</v>
      </c>
    </row>
    <row r="31" spans="1:3">
      <c r="A31" s="77">
        <v>20133</v>
      </c>
      <c r="B31" s="77" t="s">
        <v>206</v>
      </c>
      <c r="C31" s="42">
        <f>SUM(C32)</f>
        <v>51.03</v>
      </c>
    </row>
    <row r="32" spans="1:3">
      <c r="A32" s="77">
        <v>2013399</v>
      </c>
      <c r="B32" s="77" t="s">
        <v>207</v>
      </c>
      <c r="C32" s="42">
        <v>51.03</v>
      </c>
    </row>
    <row r="33" spans="1:3">
      <c r="A33" s="77">
        <v>203</v>
      </c>
      <c r="B33" s="77" t="s">
        <v>158</v>
      </c>
      <c r="C33" s="42">
        <f>SUM(C34)</f>
        <v>24.7</v>
      </c>
    </row>
    <row r="34" spans="1:3">
      <c r="A34" s="77">
        <v>20306</v>
      </c>
      <c r="B34" s="77" t="s">
        <v>208</v>
      </c>
      <c r="C34" s="42">
        <f>SUM(C35)</f>
        <v>24.7</v>
      </c>
    </row>
    <row r="35" spans="1:3">
      <c r="A35" s="77">
        <v>2030601</v>
      </c>
      <c r="B35" s="77" t="s">
        <v>209</v>
      </c>
      <c r="C35" s="42">
        <v>24.7</v>
      </c>
    </row>
    <row r="36" spans="1:3">
      <c r="A36" s="77">
        <v>204</v>
      </c>
      <c r="B36" s="77" t="s">
        <v>159</v>
      </c>
      <c r="C36" s="42">
        <f>C37+C40+C43</f>
        <v>1375.97</v>
      </c>
    </row>
    <row r="37" spans="1:3">
      <c r="A37" s="77">
        <v>20402</v>
      </c>
      <c r="B37" s="77" t="s">
        <v>210</v>
      </c>
      <c r="C37" s="42">
        <f>SUM(C38:C39)</f>
        <v>772.85</v>
      </c>
    </row>
    <row r="38" spans="1:3">
      <c r="A38" s="77">
        <v>2040250</v>
      </c>
      <c r="B38" s="77" t="s">
        <v>555</v>
      </c>
      <c r="C38" s="42">
        <v>757.97</v>
      </c>
    </row>
    <row r="39" spans="1:3">
      <c r="A39" s="77">
        <v>2040299</v>
      </c>
      <c r="B39" s="77" t="s">
        <v>556</v>
      </c>
      <c r="C39" s="42">
        <v>14.88</v>
      </c>
    </row>
    <row r="40" spans="1:3">
      <c r="A40" s="77">
        <v>20406</v>
      </c>
      <c r="B40" s="77" t="s">
        <v>211</v>
      </c>
      <c r="C40" s="42">
        <f>SUM(C41:C42)</f>
        <v>530.66</v>
      </c>
    </row>
    <row r="41" spans="1:3">
      <c r="A41" s="77">
        <v>2040601</v>
      </c>
      <c r="B41" s="77" t="s">
        <v>553</v>
      </c>
      <c r="C41" s="42">
        <v>78.66</v>
      </c>
    </row>
    <row r="42" spans="1:3">
      <c r="A42" s="77">
        <v>2040604</v>
      </c>
      <c r="B42" s="77" t="s">
        <v>212</v>
      </c>
      <c r="C42" s="42">
        <v>452</v>
      </c>
    </row>
    <row r="43" spans="1:3">
      <c r="A43" s="77">
        <v>20499</v>
      </c>
      <c r="B43" s="77" t="s">
        <v>213</v>
      </c>
      <c r="C43" s="42">
        <f>SUM(C44)</f>
        <v>72.459999999999994</v>
      </c>
    </row>
    <row r="44" spans="1:3">
      <c r="A44" s="77">
        <v>2049999</v>
      </c>
      <c r="B44" s="77" t="s">
        <v>214</v>
      </c>
      <c r="C44" s="42">
        <v>72.459999999999994</v>
      </c>
    </row>
    <row r="45" spans="1:3">
      <c r="A45" s="77">
        <v>205</v>
      </c>
      <c r="B45" s="77" t="s">
        <v>160</v>
      </c>
      <c r="C45" s="42">
        <f>C46+C50+C52+C54+C56+C58</f>
        <v>11063.420000000002</v>
      </c>
    </row>
    <row r="46" spans="1:3">
      <c r="A46" s="77">
        <v>20502</v>
      </c>
      <c r="B46" s="77" t="s">
        <v>215</v>
      </c>
      <c r="C46" s="42">
        <f>SUM(C47:C49)</f>
        <v>10141.300000000001</v>
      </c>
    </row>
    <row r="47" spans="1:3">
      <c r="A47" s="77">
        <v>2050201</v>
      </c>
      <c r="B47" s="77" t="s">
        <v>216</v>
      </c>
      <c r="C47" s="42">
        <v>2939.28</v>
      </c>
    </row>
    <row r="48" spans="1:3">
      <c r="A48" s="77">
        <v>2050202</v>
      </c>
      <c r="B48" s="77" t="s">
        <v>217</v>
      </c>
      <c r="C48" s="42">
        <v>4487.09</v>
      </c>
    </row>
    <row r="49" spans="1:3">
      <c r="A49" s="77">
        <v>2050203</v>
      </c>
      <c r="B49" s="77" t="s">
        <v>218</v>
      </c>
      <c r="C49" s="42">
        <v>2714.93</v>
      </c>
    </row>
    <row r="50" spans="1:3">
      <c r="A50" s="77">
        <v>20504</v>
      </c>
      <c r="B50" s="77" t="s">
        <v>219</v>
      </c>
      <c r="C50" s="42">
        <f>SUM(C51)</f>
        <v>19.920000000000002</v>
      </c>
    </row>
    <row r="51" spans="1:3">
      <c r="A51" s="77">
        <v>2050499</v>
      </c>
      <c r="B51" s="77" t="s">
        <v>220</v>
      </c>
      <c r="C51" s="42">
        <v>19.920000000000002</v>
      </c>
    </row>
    <row r="52" spans="1:3">
      <c r="A52" s="77">
        <v>20507</v>
      </c>
      <c r="B52" s="77" t="s">
        <v>221</v>
      </c>
      <c r="C52" s="42">
        <f>SUM(C53)</f>
        <v>1</v>
      </c>
    </row>
    <row r="53" spans="1:3">
      <c r="A53" s="77">
        <v>2050799</v>
      </c>
      <c r="B53" s="77" t="s">
        <v>222</v>
      </c>
      <c r="C53" s="42">
        <v>1</v>
      </c>
    </row>
    <row r="54" spans="1:3">
      <c r="A54" s="77">
        <v>20508</v>
      </c>
      <c r="B54" s="77" t="s">
        <v>223</v>
      </c>
      <c r="C54" s="42">
        <f>SUM(C55)</f>
        <v>18.170000000000002</v>
      </c>
    </row>
    <row r="55" spans="1:3">
      <c r="A55" s="77">
        <v>2050801</v>
      </c>
      <c r="B55" s="77" t="s">
        <v>224</v>
      </c>
      <c r="C55" s="42">
        <v>18.170000000000002</v>
      </c>
    </row>
    <row r="56" spans="1:3">
      <c r="A56" s="77">
        <v>20509</v>
      </c>
      <c r="B56" s="77" t="s">
        <v>225</v>
      </c>
      <c r="C56" s="42">
        <f>SUM(C57)</f>
        <v>26.03</v>
      </c>
    </row>
    <row r="57" spans="1:3">
      <c r="A57" s="77">
        <v>2050999</v>
      </c>
      <c r="B57" s="77" t="s">
        <v>226</v>
      </c>
      <c r="C57" s="42">
        <v>26.03</v>
      </c>
    </row>
    <row r="58" spans="1:3">
      <c r="A58" s="77">
        <v>20599</v>
      </c>
      <c r="B58" s="77" t="s">
        <v>227</v>
      </c>
      <c r="C58" s="42">
        <f>SUM(C59)</f>
        <v>857</v>
      </c>
    </row>
    <row r="59" spans="1:3">
      <c r="A59" s="77">
        <v>2059999</v>
      </c>
      <c r="B59" s="77" t="s">
        <v>228</v>
      </c>
      <c r="C59" s="42">
        <v>857</v>
      </c>
    </row>
    <row r="60" spans="1:3">
      <c r="A60" s="77">
        <v>207</v>
      </c>
      <c r="B60" s="77" t="s">
        <v>229</v>
      </c>
      <c r="C60" s="42">
        <f>C61+C64</f>
        <v>376.58000000000004</v>
      </c>
    </row>
    <row r="61" spans="1:3">
      <c r="A61" s="77">
        <v>20701</v>
      </c>
      <c r="B61" s="77" t="s">
        <v>230</v>
      </c>
      <c r="C61" s="42">
        <f>SUM(C62:C63)</f>
        <v>372.58000000000004</v>
      </c>
    </row>
    <row r="62" spans="1:3">
      <c r="A62" s="77">
        <v>2070109</v>
      </c>
      <c r="B62" s="77" t="s">
        <v>557</v>
      </c>
      <c r="C62" s="42">
        <v>361.85</v>
      </c>
    </row>
    <row r="63" spans="1:3">
      <c r="A63" s="77">
        <v>2070199</v>
      </c>
      <c r="B63" s="77" t="s">
        <v>231</v>
      </c>
      <c r="C63" s="42">
        <v>10.73</v>
      </c>
    </row>
    <row r="64" spans="1:3">
      <c r="A64" s="77">
        <v>20702</v>
      </c>
      <c r="B64" s="77" t="s">
        <v>232</v>
      </c>
      <c r="C64" s="42">
        <f>SUM(C65)</f>
        <v>4</v>
      </c>
    </row>
    <row r="65" spans="1:3">
      <c r="A65" s="77">
        <v>2070299</v>
      </c>
      <c r="B65" s="77" t="s">
        <v>233</v>
      </c>
      <c r="C65" s="42">
        <v>4</v>
      </c>
    </row>
    <row r="66" spans="1:3">
      <c r="A66" s="77">
        <v>208</v>
      </c>
      <c r="B66" s="77" t="s">
        <v>162</v>
      </c>
      <c r="C66" s="42">
        <f>C67+C69+C72+C79+C86+C89+C94+C96+C99+C101+C103+C105+C107+C109</f>
        <v>8464.26</v>
      </c>
    </row>
    <row r="67" spans="1:3">
      <c r="A67" s="77">
        <v>20801</v>
      </c>
      <c r="B67" s="77" t="s">
        <v>234</v>
      </c>
      <c r="C67" s="42">
        <f>SUM(C68)</f>
        <v>346.06</v>
      </c>
    </row>
    <row r="68" spans="1:3">
      <c r="A68" s="77">
        <v>2080199</v>
      </c>
      <c r="B68" s="77" t="s">
        <v>235</v>
      </c>
      <c r="C68" s="42">
        <v>346.06</v>
      </c>
    </row>
    <row r="69" spans="1:3">
      <c r="A69" s="77">
        <v>20802</v>
      </c>
      <c r="B69" s="77" t="s">
        <v>236</v>
      </c>
      <c r="C69" s="42">
        <f>SUM(C70:C71)</f>
        <v>58.84</v>
      </c>
    </row>
    <row r="70" spans="1:3">
      <c r="A70" s="77">
        <v>2080208</v>
      </c>
      <c r="B70" s="77" t="s">
        <v>237</v>
      </c>
      <c r="C70" s="42">
        <v>18</v>
      </c>
    </row>
    <row r="71" spans="1:3">
      <c r="A71" s="77">
        <v>2080299</v>
      </c>
      <c r="B71" s="77" t="s">
        <v>238</v>
      </c>
      <c r="C71" s="42">
        <v>40.840000000000003</v>
      </c>
    </row>
    <row r="72" spans="1:3">
      <c r="A72" s="77">
        <v>20805</v>
      </c>
      <c r="B72" s="77" t="s">
        <v>239</v>
      </c>
      <c r="C72" s="42">
        <f>SUM(C73:C78)</f>
        <v>2172</v>
      </c>
    </row>
    <row r="73" spans="1:3">
      <c r="A73" s="77">
        <v>2080501</v>
      </c>
      <c r="B73" s="77" t="s">
        <v>558</v>
      </c>
      <c r="C73" s="42">
        <v>155</v>
      </c>
    </row>
    <row r="74" spans="1:3">
      <c r="A74" s="77">
        <v>2080502</v>
      </c>
      <c r="B74" s="77" t="s">
        <v>559</v>
      </c>
      <c r="C74" s="42">
        <v>364</v>
      </c>
    </row>
    <row r="75" spans="1:3">
      <c r="A75" s="77">
        <v>2080505</v>
      </c>
      <c r="B75" s="77" t="s">
        <v>240</v>
      </c>
      <c r="C75" s="42">
        <v>1043</v>
      </c>
    </row>
    <row r="76" spans="1:3">
      <c r="A76" s="77">
        <v>2080506</v>
      </c>
      <c r="B76" s="77" t="s">
        <v>241</v>
      </c>
      <c r="C76" s="42">
        <v>73</v>
      </c>
    </row>
    <row r="77" spans="1:3">
      <c r="A77" s="77">
        <v>2080507</v>
      </c>
      <c r="B77" s="77" t="s">
        <v>560</v>
      </c>
      <c r="C77" s="42">
        <v>419</v>
      </c>
    </row>
    <row r="78" spans="1:3">
      <c r="A78" s="77">
        <v>2080599</v>
      </c>
      <c r="B78" s="77" t="s">
        <v>242</v>
      </c>
      <c r="C78" s="42">
        <v>118</v>
      </c>
    </row>
    <row r="79" spans="1:3">
      <c r="A79" s="77">
        <v>20808</v>
      </c>
      <c r="B79" s="77" t="s">
        <v>243</v>
      </c>
      <c r="C79" s="42">
        <f>SUM(C80:C85)</f>
        <v>492.84000000000003</v>
      </c>
    </row>
    <row r="80" spans="1:3">
      <c r="A80" s="77">
        <v>2080801</v>
      </c>
      <c r="B80" s="77" t="s">
        <v>561</v>
      </c>
      <c r="C80" s="42">
        <v>15.43</v>
      </c>
    </row>
    <row r="81" spans="1:3">
      <c r="A81" s="77">
        <v>2080802</v>
      </c>
      <c r="B81" s="77" t="s">
        <v>562</v>
      </c>
      <c r="C81" s="42">
        <v>93.51</v>
      </c>
    </row>
    <row r="82" spans="1:3">
      <c r="A82" s="77">
        <v>2080803</v>
      </c>
      <c r="B82" s="77" t="s">
        <v>563</v>
      </c>
      <c r="C82" s="42">
        <v>80.790000000000006</v>
      </c>
    </row>
    <row r="83" spans="1:3">
      <c r="A83" s="77">
        <v>2080805</v>
      </c>
      <c r="B83" s="77" t="s">
        <v>244</v>
      </c>
      <c r="C83" s="42">
        <v>63.12</v>
      </c>
    </row>
    <row r="84" spans="1:3">
      <c r="A84" s="77">
        <v>2080806</v>
      </c>
      <c r="B84" s="77" t="s">
        <v>564</v>
      </c>
      <c r="C84" s="42">
        <v>26.23</v>
      </c>
    </row>
    <row r="85" spans="1:3">
      <c r="A85" s="77">
        <v>2080899</v>
      </c>
      <c r="B85" s="77" t="s">
        <v>245</v>
      </c>
      <c r="C85" s="42">
        <v>213.76</v>
      </c>
    </row>
    <row r="86" spans="1:3">
      <c r="A86" s="77">
        <v>20809</v>
      </c>
      <c r="B86" s="77" t="s">
        <v>246</v>
      </c>
      <c r="C86" s="42">
        <f>SUM(C87:C88)</f>
        <v>202.81</v>
      </c>
    </row>
    <row r="87" spans="1:3">
      <c r="A87" s="77">
        <v>2080902</v>
      </c>
      <c r="B87" s="77" t="s">
        <v>565</v>
      </c>
      <c r="C87" s="42">
        <v>194.38</v>
      </c>
    </row>
    <row r="88" spans="1:3">
      <c r="A88" s="77">
        <v>2080999</v>
      </c>
      <c r="B88" s="77" t="s">
        <v>247</v>
      </c>
      <c r="C88" s="42">
        <v>8.43</v>
      </c>
    </row>
    <row r="89" spans="1:3">
      <c r="A89" s="77">
        <v>20810</v>
      </c>
      <c r="B89" s="77" t="s">
        <v>248</v>
      </c>
      <c r="C89" s="42">
        <f>SUM(C90:C93)</f>
        <v>451.36</v>
      </c>
    </row>
    <row r="90" spans="1:3">
      <c r="A90" s="77">
        <v>2081001</v>
      </c>
      <c r="B90" s="77" t="s">
        <v>249</v>
      </c>
      <c r="C90" s="42">
        <v>2.81</v>
      </c>
    </row>
    <row r="91" spans="1:3">
      <c r="A91" s="77">
        <v>2081002</v>
      </c>
      <c r="B91" s="77" t="s">
        <v>250</v>
      </c>
      <c r="C91" s="42">
        <v>359.09</v>
      </c>
    </row>
    <row r="92" spans="1:3">
      <c r="A92" s="77">
        <v>2081005</v>
      </c>
      <c r="B92" s="77" t="s">
        <v>566</v>
      </c>
      <c r="C92" s="42">
        <v>13.12</v>
      </c>
    </row>
    <row r="93" spans="1:3">
      <c r="A93" s="77">
        <v>2081099</v>
      </c>
      <c r="B93" s="77" t="s">
        <v>251</v>
      </c>
      <c r="C93" s="42">
        <v>76.34</v>
      </c>
    </row>
    <row r="94" spans="1:3">
      <c r="A94" s="77">
        <v>20811</v>
      </c>
      <c r="B94" s="77" t="s">
        <v>252</v>
      </c>
      <c r="C94" s="42">
        <f>SUM(C95)</f>
        <v>432.96</v>
      </c>
    </row>
    <row r="95" spans="1:3">
      <c r="A95" s="77">
        <v>2081199</v>
      </c>
      <c r="B95" s="77" t="s">
        <v>253</v>
      </c>
      <c r="C95" s="42">
        <v>432.96</v>
      </c>
    </row>
    <row r="96" spans="1:3">
      <c r="A96" s="77">
        <v>20819</v>
      </c>
      <c r="B96" s="77" t="s">
        <v>254</v>
      </c>
      <c r="C96" s="42">
        <f>SUM(C97:C98)</f>
        <v>274</v>
      </c>
    </row>
    <row r="97" spans="1:7">
      <c r="A97" s="77">
        <v>2081901</v>
      </c>
      <c r="B97" s="77" t="s">
        <v>255</v>
      </c>
      <c r="C97" s="42">
        <v>74</v>
      </c>
    </row>
    <row r="98" spans="1:7">
      <c r="A98" s="77">
        <v>2081902</v>
      </c>
      <c r="B98" s="77" t="s">
        <v>567</v>
      </c>
      <c r="C98" s="42">
        <v>200</v>
      </c>
    </row>
    <row r="99" spans="1:7">
      <c r="A99" s="77">
        <v>20820</v>
      </c>
      <c r="B99" s="77" t="s">
        <v>568</v>
      </c>
      <c r="C99" s="42">
        <f>SUM(C100)</f>
        <v>1.98</v>
      </c>
    </row>
    <row r="100" spans="1:7">
      <c r="A100" s="77">
        <v>2082001</v>
      </c>
      <c r="B100" s="77" t="s">
        <v>569</v>
      </c>
      <c r="C100" s="42">
        <v>1.98</v>
      </c>
    </row>
    <row r="101" spans="1:7">
      <c r="A101" s="77">
        <v>20821</v>
      </c>
      <c r="B101" s="77" t="s">
        <v>570</v>
      </c>
      <c r="C101" s="42">
        <f>SUM(C102)</f>
        <v>12.64</v>
      </c>
    </row>
    <row r="102" spans="1:7">
      <c r="A102" s="77">
        <v>2082102</v>
      </c>
      <c r="B102" s="77" t="s">
        <v>571</v>
      </c>
      <c r="C102" s="42">
        <v>12.64</v>
      </c>
    </row>
    <row r="103" spans="1:7">
      <c r="A103" s="77">
        <v>20825</v>
      </c>
      <c r="B103" s="77" t="s">
        <v>256</v>
      </c>
      <c r="C103" s="42">
        <f>SUM(C104)</f>
        <v>74.260000000000005</v>
      </c>
    </row>
    <row r="104" spans="1:7">
      <c r="A104" s="77">
        <v>2082502</v>
      </c>
      <c r="B104" s="77" t="s">
        <v>257</v>
      </c>
      <c r="C104" s="42">
        <v>74.260000000000005</v>
      </c>
    </row>
    <row r="105" spans="1:7">
      <c r="A105" s="77">
        <v>20826</v>
      </c>
      <c r="B105" s="77" t="s">
        <v>258</v>
      </c>
      <c r="C105" s="42">
        <f>SUM(C106)</f>
        <v>1700</v>
      </c>
    </row>
    <row r="106" spans="1:7">
      <c r="A106" s="77">
        <v>2082602</v>
      </c>
      <c r="B106" s="77" t="s">
        <v>259</v>
      </c>
      <c r="C106" s="42">
        <v>1700</v>
      </c>
    </row>
    <row r="107" spans="1:7">
      <c r="A107" s="77">
        <v>20828</v>
      </c>
      <c r="B107" s="77" t="s">
        <v>260</v>
      </c>
      <c r="C107" s="42">
        <f>SUM(C108)</f>
        <v>2.23</v>
      </c>
    </row>
    <row r="108" spans="1:7">
      <c r="A108" s="77">
        <v>2082899</v>
      </c>
      <c r="B108" s="77" t="s">
        <v>261</v>
      </c>
      <c r="C108" s="42">
        <v>2.23</v>
      </c>
    </row>
    <row r="109" spans="1:7">
      <c r="A109" s="77">
        <v>20899</v>
      </c>
      <c r="B109" s="77" t="s">
        <v>262</v>
      </c>
      <c r="C109" s="42">
        <f>SUM(C110)</f>
        <v>2242.2800000000002</v>
      </c>
    </row>
    <row r="110" spans="1:7">
      <c r="A110" s="77">
        <v>2089999</v>
      </c>
      <c r="B110" s="77" t="s">
        <v>263</v>
      </c>
      <c r="C110" s="42">
        <v>2242.2800000000002</v>
      </c>
    </row>
    <row r="111" spans="1:7">
      <c r="A111" s="77">
        <v>210</v>
      </c>
      <c r="B111" s="77" t="s">
        <v>163</v>
      </c>
      <c r="C111" s="42">
        <f>C112+C114+C118+C120+C122+C124+C126+C128</f>
        <v>2783.06</v>
      </c>
      <c r="F111" s="97"/>
      <c r="G111" s="97"/>
    </row>
    <row r="112" spans="1:7">
      <c r="A112" s="77">
        <v>21003</v>
      </c>
      <c r="B112" s="77" t="s">
        <v>264</v>
      </c>
      <c r="C112" s="42">
        <f>SUM(C113)</f>
        <v>863.62</v>
      </c>
    </row>
    <row r="113" spans="1:3">
      <c r="A113" s="77">
        <v>2100302</v>
      </c>
      <c r="B113" s="77" t="s">
        <v>265</v>
      </c>
      <c r="C113" s="42">
        <v>863.62</v>
      </c>
    </row>
    <row r="114" spans="1:3">
      <c r="A114" s="77">
        <v>21004</v>
      </c>
      <c r="B114" s="77" t="s">
        <v>266</v>
      </c>
      <c r="C114" s="42">
        <f>SUM(C115:C117)</f>
        <v>1598.11</v>
      </c>
    </row>
    <row r="115" spans="1:3">
      <c r="A115" s="77">
        <v>2100408</v>
      </c>
      <c r="B115" s="77" t="s">
        <v>267</v>
      </c>
      <c r="C115" s="42">
        <v>374.18</v>
      </c>
    </row>
    <row r="116" spans="1:3">
      <c r="A116" s="77">
        <v>2100409</v>
      </c>
      <c r="B116" s="77" t="s">
        <v>268</v>
      </c>
      <c r="C116" s="42">
        <v>53.13</v>
      </c>
    </row>
    <row r="117" spans="1:3">
      <c r="A117" s="77">
        <v>2100410</v>
      </c>
      <c r="B117" s="77" t="s">
        <v>269</v>
      </c>
      <c r="C117" s="42">
        <v>1170.8</v>
      </c>
    </row>
    <row r="118" spans="1:3">
      <c r="A118" s="77">
        <v>21006</v>
      </c>
      <c r="B118" s="77" t="s">
        <v>270</v>
      </c>
      <c r="C118" s="42">
        <f>SUM(C119)</f>
        <v>4.5999999999999996</v>
      </c>
    </row>
    <row r="119" spans="1:3">
      <c r="A119" s="77">
        <v>2100699</v>
      </c>
      <c r="B119" s="77" t="s">
        <v>271</v>
      </c>
      <c r="C119" s="42">
        <v>4.5999999999999996</v>
      </c>
    </row>
    <row r="120" spans="1:3">
      <c r="A120" s="77">
        <v>21007</v>
      </c>
      <c r="B120" s="77" t="s">
        <v>272</v>
      </c>
      <c r="C120" s="42">
        <f>SUM(C121)</f>
        <v>16.260000000000002</v>
      </c>
    </row>
    <row r="121" spans="1:3">
      <c r="A121" s="77">
        <v>2100799</v>
      </c>
      <c r="B121" s="77" t="s">
        <v>273</v>
      </c>
      <c r="C121" s="42">
        <v>16.260000000000002</v>
      </c>
    </row>
    <row r="122" spans="1:3">
      <c r="A122" s="77">
        <v>21011</v>
      </c>
      <c r="B122" s="77" t="s">
        <v>274</v>
      </c>
      <c r="C122" s="42">
        <f>SUM(C123)</f>
        <v>2.4900000000000002</v>
      </c>
    </row>
    <row r="123" spans="1:3">
      <c r="A123" s="77">
        <v>2101101</v>
      </c>
      <c r="B123" s="77" t="s">
        <v>275</v>
      </c>
      <c r="C123" s="42">
        <v>2.4900000000000002</v>
      </c>
    </row>
    <row r="124" spans="1:3">
      <c r="A124" s="77">
        <v>21014</v>
      </c>
      <c r="B124" s="77" t="s">
        <v>276</v>
      </c>
      <c r="C124" s="42">
        <f>SUM(C125)</f>
        <v>6.33</v>
      </c>
    </row>
    <row r="125" spans="1:3">
      <c r="A125" s="77">
        <v>2101401</v>
      </c>
      <c r="B125" s="77" t="s">
        <v>572</v>
      </c>
      <c r="C125" s="42">
        <v>6.33</v>
      </c>
    </row>
    <row r="126" spans="1:3">
      <c r="A126" s="77">
        <v>21016</v>
      </c>
      <c r="B126" s="77" t="s">
        <v>277</v>
      </c>
      <c r="C126" s="42">
        <f>SUM(C127)</f>
        <v>4</v>
      </c>
    </row>
    <row r="127" spans="1:3">
      <c r="A127" s="77">
        <v>2101601</v>
      </c>
      <c r="B127" s="77" t="s">
        <v>278</v>
      </c>
      <c r="C127" s="42">
        <v>4</v>
      </c>
    </row>
    <row r="128" spans="1:3">
      <c r="A128" s="77">
        <v>21099</v>
      </c>
      <c r="B128" s="77" t="s">
        <v>279</v>
      </c>
      <c r="C128" s="42">
        <f>SUM(C129)</f>
        <v>287.64999999999998</v>
      </c>
    </row>
    <row r="129" spans="1:3">
      <c r="A129" s="77">
        <v>2109999</v>
      </c>
      <c r="B129" s="77" t="s">
        <v>280</v>
      </c>
      <c r="C129" s="42">
        <v>287.64999999999998</v>
      </c>
    </row>
    <row r="130" spans="1:3">
      <c r="A130" s="77">
        <v>211</v>
      </c>
      <c r="B130" s="77" t="s">
        <v>164</v>
      </c>
      <c r="C130" s="42">
        <f>SUM(C131)</f>
        <v>568.61</v>
      </c>
    </row>
    <row r="131" spans="1:3">
      <c r="A131" s="77">
        <v>21199</v>
      </c>
      <c r="B131" s="77" t="s">
        <v>281</v>
      </c>
      <c r="C131" s="42">
        <f>SUM(C132)</f>
        <v>568.61</v>
      </c>
    </row>
    <row r="132" spans="1:3">
      <c r="A132" s="77">
        <v>2119999</v>
      </c>
      <c r="B132" s="77" t="s">
        <v>282</v>
      </c>
      <c r="C132" s="42">
        <v>568.61</v>
      </c>
    </row>
    <row r="133" spans="1:3">
      <c r="A133" s="77">
        <v>212</v>
      </c>
      <c r="B133" s="77" t="s">
        <v>86</v>
      </c>
      <c r="C133" s="42">
        <f>C134+C137+C139+C141+C143</f>
        <v>21963.38</v>
      </c>
    </row>
    <row r="134" spans="1:3">
      <c r="A134" s="77">
        <v>21201</v>
      </c>
      <c r="B134" s="77" t="s">
        <v>283</v>
      </c>
      <c r="C134" s="42">
        <f>SUM(C135:C136)</f>
        <v>2513.13</v>
      </c>
    </row>
    <row r="135" spans="1:3">
      <c r="A135" s="77">
        <v>2120104</v>
      </c>
      <c r="B135" s="77" t="s">
        <v>284</v>
      </c>
      <c r="C135" s="42">
        <v>336.28</v>
      </c>
    </row>
    <row r="136" spans="1:3">
      <c r="A136" s="77">
        <v>2120199</v>
      </c>
      <c r="B136" s="77" t="s">
        <v>285</v>
      </c>
      <c r="C136" s="42">
        <v>2176.85</v>
      </c>
    </row>
    <row r="137" spans="1:3">
      <c r="A137" s="77">
        <v>21203</v>
      </c>
      <c r="B137" s="77" t="s">
        <v>286</v>
      </c>
      <c r="C137" s="42">
        <f>SUM(C138)</f>
        <v>16987.53</v>
      </c>
    </row>
    <row r="138" spans="1:3">
      <c r="A138" s="77">
        <v>2120399</v>
      </c>
      <c r="B138" s="77" t="s">
        <v>287</v>
      </c>
      <c r="C138" s="42">
        <v>16987.53</v>
      </c>
    </row>
    <row r="139" spans="1:3">
      <c r="A139" s="77">
        <v>21205</v>
      </c>
      <c r="B139" s="77" t="s">
        <v>288</v>
      </c>
      <c r="C139" s="42">
        <f>SUM(C140)</f>
        <v>1707.97</v>
      </c>
    </row>
    <row r="140" spans="1:3">
      <c r="A140" s="77">
        <v>2120501</v>
      </c>
      <c r="B140" s="77" t="s">
        <v>289</v>
      </c>
      <c r="C140" s="42">
        <v>1707.97</v>
      </c>
    </row>
    <row r="141" spans="1:3">
      <c r="A141" s="77">
        <v>21206</v>
      </c>
      <c r="B141" s="77" t="s">
        <v>290</v>
      </c>
      <c r="C141" s="42">
        <f>SUM(C142)</f>
        <v>42.38</v>
      </c>
    </row>
    <row r="142" spans="1:3">
      <c r="A142" s="77">
        <v>2120601</v>
      </c>
      <c r="B142" s="77" t="s">
        <v>291</v>
      </c>
      <c r="C142" s="42">
        <v>42.38</v>
      </c>
    </row>
    <row r="143" spans="1:3">
      <c r="A143" s="77">
        <v>21299</v>
      </c>
      <c r="B143" s="77" t="s">
        <v>292</v>
      </c>
      <c r="C143" s="42">
        <f>SUM(C144)</f>
        <v>712.37</v>
      </c>
    </row>
    <row r="144" spans="1:3">
      <c r="A144" s="77">
        <v>2129999</v>
      </c>
      <c r="B144" s="77" t="s">
        <v>293</v>
      </c>
      <c r="C144" s="42">
        <v>712.37</v>
      </c>
    </row>
    <row r="145" spans="1:3">
      <c r="A145" s="77">
        <v>213</v>
      </c>
      <c r="B145" s="77" t="s">
        <v>165</v>
      </c>
      <c r="C145" s="42">
        <f>C146+C156+C160+C162+C164</f>
        <v>3251.11</v>
      </c>
    </row>
    <row r="146" spans="1:3">
      <c r="A146" s="77">
        <v>21301</v>
      </c>
      <c r="B146" s="77" t="s">
        <v>294</v>
      </c>
      <c r="C146" s="42">
        <f>SUM(C147:C155)</f>
        <v>2254.85</v>
      </c>
    </row>
    <row r="147" spans="1:3">
      <c r="A147" s="77">
        <v>2130101</v>
      </c>
      <c r="B147" s="77" t="s">
        <v>192</v>
      </c>
      <c r="C147" s="42">
        <v>20.49</v>
      </c>
    </row>
    <row r="148" spans="1:3">
      <c r="A148" s="77">
        <v>2130102</v>
      </c>
      <c r="B148" s="77" t="s">
        <v>573</v>
      </c>
      <c r="C148" s="42">
        <v>10</v>
      </c>
    </row>
    <row r="149" spans="1:3">
      <c r="A149" s="77">
        <v>2130104</v>
      </c>
      <c r="B149" s="77" t="s">
        <v>196</v>
      </c>
      <c r="C149" s="42">
        <v>188.59</v>
      </c>
    </row>
    <row r="150" spans="1:3">
      <c r="A150" s="77">
        <v>2130109</v>
      </c>
      <c r="B150" s="77" t="s">
        <v>295</v>
      </c>
      <c r="C150" s="42">
        <v>3.2</v>
      </c>
    </row>
    <row r="151" spans="1:3">
      <c r="A151" s="77">
        <v>2130122</v>
      </c>
      <c r="B151" s="77" t="s">
        <v>296</v>
      </c>
      <c r="C151" s="42">
        <v>43.51</v>
      </c>
    </row>
    <row r="152" spans="1:3">
      <c r="A152" s="77">
        <v>2130126</v>
      </c>
      <c r="B152" s="77" t="s">
        <v>297</v>
      </c>
      <c r="C152" s="42">
        <v>20.54</v>
      </c>
    </row>
    <row r="153" spans="1:3">
      <c r="A153" s="77">
        <v>2130135</v>
      </c>
      <c r="B153" s="77" t="s">
        <v>298</v>
      </c>
      <c r="C153" s="42">
        <v>164.4</v>
      </c>
    </row>
    <row r="154" spans="1:3">
      <c r="A154" s="77">
        <v>2130152</v>
      </c>
      <c r="B154" s="77" t="s">
        <v>299</v>
      </c>
      <c r="C154" s="42">
        <v>8.66</v>
      </c>
    </row>
    <row r="155" spans="1:3">
      <c r="A155" s="77">
        <v>2130199</v>
      </c>
      <c r="B155" s="77" t="s">
        <v>300</v>
      </c>
      <c r="C155" s="42">
        <v>1795.46</v>
      </c>
    </row>
    <row r="156" spans="1:3">
      <c r="A156" s="77">
        <v>21303</v>
      </c>
      <c r="B156" s="77" t="s">
        <v>301</v>
      </c>
      <c r="C156" s="42">
        <f>SUM(C157:C159)</f>
        <v>454</v>
      </c>
    </row>
    <row r="157" spans="1:3">
      <c r="A157" s="77">
        <v>2130306</v>
      </c>
      <c r="B157" s="77" t="s">
        <v>302</v>
      </c>
      <c r="C157" s="42">
        <v>290</v>
      </c>
    </row>
    <row r="158" spans="1:3">
      <c r="A158" s="77">
        <v>2130316</v>
      </c>
      <c r="B158" s="77" t="s">
        <v>574</v>
      </c>
      <c r="C158" s="42">
        <v>124</v>
      </c>
    </row>
    <row r="159" spans="1:3">
      <c r="A159" s="77">
        <v>2130399</v>
      </c>
      <c r="B159" s="77" t="s">
        <v>303</v>
      </c>
      <c r="C159" s="42">
        <v>40</v>
      </c>
    </row>
    <row r="160" spans="1:3">
      <c r="A160" s="77">
        <v>21305</v>
      </c>
      <c r="B160" s="77" t="s">
        <v>576</v>
      </c>
      <c r="C160" s="42">
        <f>SUM(C161)</f>
        <v>184</v>
      </c>
    </row>
    <row r="161" spans="1:3">
      <c r="A161" s="77">
        <v>2130504</v>
      </c>
      <c r="B161" s="77" t="s">
        <v>575</v>
      </c>
      <c r="C161" s="42">
        <v>184</v>
      </c>
    </row>
    <row r="162" spans="1:3">
      <c r="A162" s="77">
        <v>21307</v>
      </c>
      <c r="B162" s="77" t="s">
        <v>304</v>
      </c>
      <c r="C162" s="42">
        <f>SUM(C163)</f>
        <v>318.8</v>
      </c>
    </row>
    <row r="163" spans="1:3">
      <c r="A163" s="77">
        <v>2130706</v>
      </c>
      <c r="B163" s="77" t="s">
        <v>305</v>
      </c>
      <c r="C163" s="42">
        <v>318.8</v>
      </c>
    </row>
    <row r="164" spans="1:3">
      <c r="A164" s="77">
        <v>21399</v>
      </c>
      <c r="B164" s="77" t="s">
        <v>306</v>
      </c>
      <c r="C164" s="42">
        <f>SUM(C165)</f>
        <v>39.46</v>
      </c>
    </row>
    <row r="165" spans="1:3">
      <c r="A165" s="77">
        <v>2139999</v>
      </c>
      <c r="B165" s="77" t="s">
        <v>307</v>
      </c>
      <c r="C165" s="42">
        <v>39.46</v>
      </c>
    </row>
    <row r="166" spans="1:3">
      <c r="A166" s="77">
        <v>215</v>
      </c>
      <c r="B166" s="77" t="s">
        <v>308</v>
      </c>
      <c r="C166" s="42">
        <f>SUM(C167)</f>
        <v>994.73</v>
      </c>
    </row>
    <row r="167" spans="1:3">
      <c r="A167" s="77">
        <v>21508</v>
      </c>
      <c r="B167" s="77" t="s">
        <v>577</v>
      </c>
      <c r="C167" s="42">
        <f>SUM(C168)</f>
        <v>994.73</v>
      </c>
    </row>
    <row r="168" spans="1:3">
      <c r="A168" s="77">
        <v>2150899</v>
      </c>
      <c r="B168" s="77" t="s">
        <v>578</v>
      </c>
      <c r="C168" s="42">
        <v>994.73</v>
      </c>
    </row>
    <row r="169" spans="1:3">
      <c r="A169" s="77">
        <v>224</v>
      </c>
      <c r="B169" s="77" t="s">
        <v>173</v>
      </c>
      <c r="C169" s="42">
        <f>SUM(C170)</f>
        <v>113</v>
      </c>
    </row>
    <row r="170" spans="1:3">
      <c r="A170" s="77">
        <v>22402</v>
      </c>
      <c r="B170" s="77" t="s">
        <v>310</v>
      </c>
      <c r="C170" s="42">
        <f>SUM(C171)</f>
        <v>113</v>
      </c>
    </row>
    <row r="171" spans="1:3">
      <c r="A171" s="77">
        <v>2240299</v>
      </c>
      <c r="B171" s="77" t="s">
        <v>311</v>
      </c>
      <c r="C171" s="42">
        <v>113</v>
      </c>
    </row>
  </sheetData>
  <autoFilter ref="A4:G171">
    <extLst/>
  </autoFilter>
  <mergeCells count="1">
    <mergeCell ref="A2:C2"/>
  </mergeCells>
  <phoneticPr fontId="37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WVF73"/>
  <sheetViews>
    <sheetView workbookViewId="0">
      <selection activeCell="C26" sqref="C26"/>
    </sheetView>
  </sheetViews>
  <sheetFormatPr defaultColWidth="12.125" defaultRowHeight="15.75"/>
  <cols>
    <col min="1" max="1" width="12.125" style="83"/>
    <col min="2" max="2" width="26.75" style="84" customWidth="1"/>
    <col min="3" max="3" width="26.75" style="82" customWidth="1"/>
    <col min="4" max="244" width="12.125" style="83" customWidth="1"/>
    <col min="245" max="252" width="12.125" style="83"/>
    <col min="253" max="253" width="43.5" style="83" customWidth="1"/>
    <col min="254" max="254" width="12.125" style="83" hidden="1" customWidth="1"/>
    <col min="255" max="255" width="28.625" style="83" customWidth="1"/>
    <col min="256" max="500" width="12.125" style="83" customWidth="1"/>
    <col min="501" max="508" width="12.125" style="83"/>
    <col min="509" max="509" width="43.5" style="83" customWidth="1"/>
    <col min="510" max="510" width="12.125" style="83" hidden="1" customWidth="1"/>
    <col min="511" max="511" width="28.625" style="83" customWidth="1"/>
    <col min="512" max="756" width="12.125" style="83" customWidth="1"/>
    <col min="757" max="764" width="12.125" style="83"/>
    <col min="765" max="765" width="43.5" style="83" customWidth="1"/>
    <col min="766" max="766" width="12.125" style="83" hidden="1" customWidth="1"/>
    <col min="767" max="767" width="28.625" style="83" customWidth="1"/>
    <col min="768" max="1012" width="12.125" style="83" customWidth="1"/>
    <col min="1013" max="1020" width="12.125" style="83"/>
    <col min="1021" max="1021" width="43.5" style="83" customWidth="1"/>
    <col min="1022" max="1022" width="12.125" style="83" hidden="1" customWidth="1"/>
    <col min="1023" max="1023" width="28.625" style="83" customWidth="1"/>
    <col min="1024" max="1268" width="12.125" style="83" customWidth="1"/>
    <col min="1269" max="1276" width="12.125" style="83"/>
    <col min="1277" max="1277" width="43.5" style="83" customWidth="1"/>
    <col min="1278" max="1278" width="12.125" style="83" hidden="1" customWidth="1"/>
    <col min="1279" max="1279" width="28.625" style="83" customWidth="1"/>
    <col min="1280" max="1524" width="12.125" style="83" customWidth="1"/>
    <col min="1525" max="1532" width="12.125" style="83"/>
    <col min="1533" max="1533" width="43.5" style="83" customWidth="1"/>
    <col min="1534" max="1534" width="12.125" style="83" hidden="1" customWidth="1"/>
    <col min="1535" max="1535" width="28.625" style="83" customWidth="1"/>
    <col min="1536" max="1780" width="12.125" style="83" customWidth="1"/>
    <col min="1781" max="1788" width="12.125" style="83"/>
    <col min="1789" max="1789" width="43.5" style="83" customWidth="1"/>
    <col min="1790" max="1790" width="12.125" style="83" hidden="1" customWidth="1"/>
    <col min="1791" max="1791" width="28.625" style="83" customWidth="1"/>
    <col min="1792" max="2036" width="12.125" style="83" customWidth="1"/>
    <col min="2037" max="2044" width="12.125" style="83"/>
    <col min="2045" max="2045" width="43.5" style="83" customWidth="1"/>
    <col min="2046" max="2046" width="12.125" style="83" hidden="1" customWidth="1"/>
    <col min="2047" max="2047" width="28.625" style="83" customWidth="1"/>
    <col min="2048" max="2292" width="12.125" style="83" customWidth="1"/>
    <col min="2293" max="2300" width="12.125" style="83"/>
    <col min="2301" max="2301" width="43.5" style="83" customWidth="1"/>
    <col min="2302" max="2302" width="12.125" style="83" hidden="1" customWidth="1"/>
    <col min="2303" max="2303" width="28.625" style="83" customWidth="1"/>
    <col min="2304" max="2548" width="12.125" style="83" customWidth="1"/>
    <col min="2549" max="2556" width="12.125" style="83"/>
    <col min="2557" max="2557" width="43.5" style="83" customWidth="1"/>
    <col min="2558" max="2558" width="12.125" style="83" hidden="1" customWidth="1"/>
    <col min="2559" max="2559" width="28.625" style="83" customWidth="1"/>
    <col min="2560" max="2804" width="12.125" style="83" customWidth="1"/>
    <col min="2805" max="2812" width="12.125" style="83"/>
    <col min="2813" max="2813" width="43.5" style="83" customWidth="1"/>
    <col min="2814" max="2814" width="12.125" style="83" hidden="1" customWidth="1"/>
    <col min="2815" max="2815" width="28.625" style="83" customWidth="1"/>
    <col min="2816" max="3060" width="12.125" style="83" customWidth="1"/>
    <col min="3061" max="3068" width="12.125" style="83"/>
    <col min="3069" max="3069" width="43.5" style="83" customWidth="1"/>
    <col min="3070" max="3070" width="12.125" style="83" hidden="1" customWidth="1"/>
    <col min="3071" max="3071" width="28.625" style="83" customWidth="1"/>
    <col min="3072" max="3316" width="12.125" style="83" customWidth="1"/>
    <col min="3317" max="3324" width="12.125" style="83"/>
    <col min="3325" max="3325" width="43.5" style="83" customWidth="1"/>
    <col min="3326" max="3326" width="12.125" style="83" hidden="1" customWidth="1"/>
    <col min="3327" max="3327" width="28.625" style="83" customWidth="1"/>
    <col min="3328" max="3572" width="12.125" style="83" customWidth="1"/>
    <col min="3573" max="3580" width="12.125" style="83"/>
    <col min="3581" max="3581" width="43.5" style="83" customWidth="1"/>
    <col min="3582" max="3582" width="12.125" style="83" hidden="1" customWidth="1"/>
    <col min="3583" max="3583" width="28.625" style="83" customWidth="1"/>
    <col min="3584" max="3828" width="12.125" style="83" customWidth="1"/>
    <col min="3829" max="3836" width="12.125" style="83"/>
    <col min="3837" max="3837" width="43.5" style="83" customWidth="1"/>
    <col min="3838" max="3838" width="12.125" style="83" hidden="1" customWidth="1"/>
    <col min="3839" max="3839" width="28.625" style="83" customWidth="1"/>
    <col min="3840" max="4084" width="12.125" style="83" customWidth="1"/>
    <col min="4085" max="4092" width="12.125" style="83"/>
    <col min="4093" max="4093" width="43.5" style="83" customWidth="1"/>
    <col min="4094" max="4094" width="12.125" style="83" hidden="1" customWidth="1"/>
    <col min="4095" max="4095" width="28.625" style="83" customWidth="1"/>
    <col min="4096" max="4340" width="12.125" style="83" customWidth="1"/>
    <col min="4341" max="4348" width="12.125" style="83"/>
    <col min="4349" max="4349" width="43.5" style="83" customWidth="1"/>
    <col min="4350" max="4350" width="12.125" style="83" hidden="1" customWidth="1"/>
    <col min="4351" max="4351" width="28.625" style="83" customWidth="1"/>
    <col min="4352" max="4596" width="12.125" style="83" customWidth="1"/>
    <col min="4597" max="4604" width="12.125" style="83"/>
    <col min="4605" max="4605" width="43.5" style="83" customWidth="1"/>
    <col min="4606" max="4606" width="12.125" style="83" hidden="1" customWidth="1"/>
    <col min="4607" max="4607" width="28.625" style="83" customWidth="1"/>
    <col min="4608" max="4852" width="12.125" style="83" customWidth="1"/>
    <col min="4853" max="4860" width="12.125" style="83"/>
    <col min="4861" max="4861" width="43.5" style="83" customWidth="1"/>
    <col min="4862" max="4862" width="12.125" style="83" hidden="1" customWidth="1"/>
    <col min="4863" max="4863" width="28.625" style="83" customWidth="1"/>
    <col min="4864" max="5108" width="12.125" style="83" customWidth="1"/>
    <col min="5109" max="5116" width="12.125" style="83"/>
    <col min="5117" max="5117" width="43.5" style="83" customWidth="1"/>
    <col min="5118" max="5118" width="12.125" style="83" hidden="1" customWidth="1"/>
    <col min="5119" max="5119" width="28.625" style="83" customWidth="1"/>
    <col min="5120" max="5364" width="12.125" style="83" customWidth="1"/>
    <col min="5365" max="5372" width="12.125" style="83"/>
    <col min="5373" max="5373" width="43.5" style="83" customWidth="1"/>
    <col min="5374" max="5374" width="12.125" style="83" hidden="1" customWidth="1"/>
    <col min="5375" max="5375" width="28.625" style="83" customWidth="1"/>
    <col min="5376" max="5620" width="12.125" style="83" customWidth="1"/>
    <col min="5621" max="5628" width="12.125" style="83"/>
    <col min="5629" max="5629" width="43.5" style="83" customWidth="1"/>
    <col min="5630" max="5630" width="12.125" style="83" hidden="1" customWidth="1"/>
    <col min="5631" max="5631" width="28.625" style="83" customWidth="1"/>
    <col min="5632" max="5876" width="12.125" style="83" customWidth="1"/>
    <col min="5877" max="5884" width="12.125" style="83"/>
    <col min="5885" max="5885" width="43.5" style="83" customWidth="1"/>
    <col min="5886" max="5886" width="12.125" style="83" hidden="1" customWidth="1"/>
    <col min="5887" max="5887" width="28.625" style="83" customWidth="1"/>
    <col min="5888" max="6132" width="12.125" style="83" customWidth="1"/>
    <col min="6133" max="6140" width="12.125" style="83"/>
    <col min="6141" max="6141" width="43.5" style="83" customWidth="1"/>
    <col min="6142" max="6142" width="12.125" style="83" hidden="1" customWidth="1"/>
    <col min="6143" max="6143" width="28.625" style="83" customWidth="1"/>
    <col min="6144" max="6388" width="12.125" style="83" customWidth="1"/>
    <col min="6389" max="6396" width="12.125" style="83"/>
    <col min="6397" max="6397" width="43.5" style="83" customWidth="1"/>
    <col min="6398" max="6398" width="12.125" style="83" hidden="1" customWidth="1"/>
    <col min="6399" max="6399" width="28.625" style="83" customWidth="1"/>
    <col min="6400" max="6644" width="12.125" style="83" customWidth="1"/>
    <col min="6645" max="6652" width="12.125" style="83"/>
    <col min="6653" max="6653" width="43.5" style="83" customWidth="1"/>
    <col min="6654" max="6654" width="12.125" style="83" hidden="1" customWidth="1"/>
    <col min="6655" max="6655" width="28.625" style="83" customWidth="1"/>
    <col min="6656" max="6900" width="12.125" style="83" customWidth="1"/>
    <col min="6901" max="6908" width="12.125" style="83"/>
    <col min="6909" max="6909" width="43.5" style="83" customWidth="1"/>
    <col min="6910" max="6910" width="12.125" style="83" hidden="1" customWidth="1"/>
    <col min="6911" max="6911" width="28.625" style="83" customWidth="1"/>
    <col min="6912" max="7156" width="12.125" style="83" customWidth="1"/>
    <col min="7157" max="7164" width="12.125" style="83"/>
    <col min="7165" max="7165" width="43.5" style="83" customWidth="1"/>
    <col min="7166" max="7166" width="12.125" style="83" hidden="1" customWidth="1"/>
    <col min="7167" max="7167" width="28.625" style="83" customWidth="1"/>
    <col min="7168" max="7412" width="12.125" style="83" customWidth="1"/>
    <col min="7413" max="7420" width="12.125" style="83"/>
    <col min="7421" max="7421" width="43.5" style="83" customWidth="1"/>
    <col min="7422" max="7422" width="12.125" style="83" hidden="1" customWidth="1"/>
    <col min="7423" max="7423" width="28.625" style="83" customWidth="1"/>
    <col min="7424" max="7668" width="12.125" style="83" customWidth="1"/>
    <col min="7669" max="7676" width="12.125" style="83"/>
    <col min="7677" max="7677" width="43.5" style="83" customWidth="1"/>
    <col min="7678" max="7678" width="12.125" style="83" hidden="1" customWidth="1"/>
    <col min="7679" max="7679" width="28.625" style="83" customWidth="1"/>
    <col min="7680" max="7924" width="12.125" style="83" customWidth="1"/>
    <col min="7925" max="7932" width="12.125" style="83"/>
    <col min="7933" max="7933" width="43.5" style="83" customWidth="1"/>
    <col min="7934" max="7934" width="12.125" style="83" hidden="1" customWidth="1"/>
    <col min="7935" max="7935" width="28.625" style="83" customWidth="1"/>
    <col min="7936" max="8180" width="12.125" style="83" customWidth="1"/>
    <col min="8181" max="8188" width="12.125" style="83"/>
    <col min="8189" max="8189" width="43.5" style="83" customWidth="1"/>
    <col min="8190" max="8190" width="12.125" style="83" hidden="1" customWidth="1"/>
    <col min="8191" max="8191" width="28.625" style="83" customWidth="1"/>
    <col min="8192" max="8436" width="12.125" style="83" customWidth="1"/>
    <col min="8437" max="8444" width="12.125" style="83"/>
    <col min="8445" max="8445" width="43.5" style="83" customWidth="1"/>
    <col min="8446" max="8446" width="12.125" style="83" hidden="1" customWidth="1"/>
    <col min="8447" max="8447" width="28.625" style="83" customWidth="1"/>
    <col min="8448" max="8692" width="12.125" style="83" customWidth="1"/>
    <col min="8693" max="8700" width="12.125" style="83"/>
    <col min="8701" max="8701" width="43.5" style="83" customWidth="1"/>
    <col min="8702" max="8702" width="12.125" style="83" hidden="1" customWidth="1"/>
    <col min="8703" max="8703" width="28.625" style="83" customWidth="1"/>
    <col min="8704" max="8948" width="12.125" style="83" customWidth="1"/>
    <col min="8949" max="8956" width="12.125" style="83"/>
    <col min="8957" max="8957" width="43.5" style="83" customWidth="1"/>
    <col min="8958" max="8958" width="12.125" style="83" hidden="1" customWidth="1"/>
    <col min="8959" max="8959" width="28.625" style="83" customWidth="1"/>
    <col min="8960" max="9204" width="12.125" style="83" customWidth="1"/>
    <col min="9205" max="9212" width="12.125" style="83"/>
    <col min="9213" max="9213" width="43.5" style="83" customWidth="1"/>
    <col min="9214" max="9214" width="12.125" style="83" hidden="1" customWidth="1"/>
    <col min="9215" max="9215" width="28.625" style="83" customWidth="1"/>
    <col min="9216" max="9460" width="12.125" style="83" customWidth="1"/>
    <col min="9461" max="9468" width="12.125" style="83"/>
    <col min="9469" max="9469" width="43.5" style="83" customWidth="1"/>
    <col min="9470" max="9470" width="12.125" style="83" hidden="1" customWidth="1"/>
    <col min="9471" max="9471" width="28.625" style="83" customWidth="1"/>
    <col min="9472" max="9716" width="12.125" style="83" customWidth="1"/>
    <col min="9717" max="9724" width="12.125" style="83"/>
    <col min="9725" max="9725" width="43.5" style="83" customWidth="1"/>
    <col min="9726" max="9726" width="12.125" style="83" hidden="1" customWidth="1"/>
    <col min="9727" max="9727" width="28.625" style="83" customWidth="1"/>
    <col min="9728" max="9972" width="12.125" style="83" customWidth="1"/>
    <col min="9973" max="9980" width="12.125" style="83"/>
    <col min="9981" max="9981" width="43.5" style="83" customWidth="1"/>
    <col min="9982" max="9982" width="12.125" style="83" hidden="1" customWidth="1"/>
    <col min="9983" max="9983" width="28.625" style="83" customWidth="1"/>
    <col min="9984" max="10228" width="12.125" style="83" customWidth="1"/>
    <col min="10229" max="10236" width="12.125" style="83"/>
    <col min="10237" max="10237" width="43.5" style="83" customWidth="1"/>
    <col min="10238" max="10238" width="12.125" style="83" hidden="1" customWidth="1"/>
    <col min="10239" max="10239" width="28.625" style="83" customWidth="1"/>
    <col min="10240" max="10484" width="12.125" style="83" customWidth="1"/>
    <col min="10485" max="10492" width="12.125" style="83"/>
    <col min="10493" max="10493" width="43.5" style="83" customWidth="1"/>
    <col min="10494" max="10494" width="12.125" style="83" hidden="1" customWidth="1"/>
    <col min="10495" max="10495" width="28.625" style="83" customWidth="1"/>
    <col min="10496" max="10740" width="12.125" style="83" customWidth="1"/>
    <col min="10741" max="10748" width="12.125" style="83"/>
    <col min="10749" max="10749" width="43.5" style="83" customWidth="1"/>
    <col min="10750" max="10750" width="12.125" style="83" hidden="1" customWidth="1"/>
    <col min="10751" max="10751" width="28.625" style="83" customWidth="1"/>
    <col min="10752" max="10996" width="12.125" style="83" customWidth="1"/>
    <col min="10997" max="11004" width="12.125" style="83"/>
    <col min="11005" max="11005" width="43.5" style="83" customWidth="1"/>
    <col min="11006" max="11006" width="12.125" style="83" hidden="1" customWidth="1"/>
    <col min="11007" max="11007" width="28.625" style="83" customWidth="1"/>
    <col min="11008" max="11252" width="12.125" style="83" customWidth="1"/>
    <col min="11253" max="11260" width="12.125" style="83"/>
    <col min="11261" max="11261" width="43.5" style="83" customWidth="1"/>
    <col min="11262" max="11262" width="12.125" style="83" hidden="1" customWidth="1"/>
    <col min="11263" max="11263" width="28.625" style="83" customWidth="1"/>
    <col min="11264" max="11508" width="12.125" style="83" customWidth="1"/>
    <col min="11509" max="11516" width="12.125" style="83"/>
    <col min="11517" max="11517" width="43.5" style="83" customWidth="1"/>
    <col min="11518" max="11518" width="12.125" style="83" hidden="1" customWidth="1"/>
    <col min="11519" max="11519" width="28.625" style="83" customWidth="1"/>
    <col min="11520" max="11764" width="12.125" style="83" customWidth="1"/>
    <col min="11765" max="11772" width="12.125" style="83"/>
    <col min="11773" max="11773" width="43.5" style="83" customWidth="1"/>
    <col min="11774" max="11774" width="12.125" style="83" hidden="1" customWidth="1"/>
    <col min="11775" max="11775" width="28.625" style="83" customWidth="1"/>
    <col min="11776" max="12020" width="12.125" style="83" customWidth="1"/>
    <col min="12021" max="12028" width="12.125" style="83"/>
    <col min="12029" max="12029" width="43.5" style="83" customWidth="1"/>
    <col min="12030" max="12030" width="12.125" style="83" hidden="1" customWidth="1"/>
    <col min="12031" max="12031" width="28.625" style="83" customWidth="1"/>
    <col min="12032" max="12276" width="12.125" style="83" customWidth="1"/>
    <col min="12277" max="12284" width="12.125" style="83"/>
    <col min="12285" max="12285" width="43.5" style="83" customWidth="1"/>
    <col min="12286" max="12286" width="12.125" style="83" hidden="1" customWidth="1"/>
    <col min="12287" max="12287" width="28.625" style="83" customWidth="1"/>
    <col min="12288" max="12532" width="12.125" style="83" customWidth="1"/>
    <col min="12533" max="12540" width="12.125" style="83"/>
    <col min="12541" max="12541" width="43.5" style="83" customWidth="1"/>
    <col min="12542" max="12542" width="12.125" style="83" hidden="1" customWidth="1"/>
    <col min="12543" max="12543" width="28.625" style="83" customWidth="1"/>
    <col min="12544" max="12788" width="12.125" style="83" customWidth="1"/>
    <col min="12789" max="12796" width="12.125" style="83"/>
    <col min="12797" max="12797" width="43.5" style="83" customWidth="1"/>
    <col min="12798" max="12798" width="12.125" style="83" hidden="1" customWidth="1"/>
    <col min="12799" max="12799" width="28.625" style="83" customWidth="1"/>
    <col min="12800" max="13044" width="12.125" style="83" customWidth="1"/>
    <col min="13045" max="13052" width="12.125" style="83"/>
    <col min="13053" max="13053" width="43.5" style="83" customWidth="1"/>
    <col min="13054" max="13054" width="12.125" style="83" hidden="1" customWidth="1"/>
    <col min="13055" max="13055" width="28.625" style="83" customWidth="1"/>
    <col min="13056" max="13300" width="12.125" style="83" customWidth="1"/>
    <col min="13301" max="13308" width="12.125" style="83"/>
    <col min="13309" max="13309" width="43.5" style="83" customWidth="1"/>
    <col min="13310" max="13310" width="12.125" style="83" hidden="1" customWidth="1"/>
    <col min="13311" max="13311" width="28.625" style="83" customWidth="1"/>
    <col min="13312" max="13556" width="12.125" style="83" customWidth="1"/>
    <col min="13557" max="13564" width="12.125" style="83"/>
    <col min="13565" max="13565" width="43.5" style="83" customWidth="1"/>
    <col min="13566" max="13566" width="12.125" style="83" hidden="1" customWidth="1"/>
    <col min="13567" max="13567" width="28.625" style="83" customWidth="1"/>
    <col min="13568" max="13812" width="12.125" style="83" customWidth="1"/>
    <col min="13813" max="13820" width="12.125" style="83"/>
    <col min="13821" max="13821" width="43.5" style="83" customWidth="1"/>
    <col min="13822" max="13822" width="12.125" style="83" hidden="1" customWidth="1"/>
    <col min="13823" max="13823" width="28.625" style="83" customWidth="1"/>
    <col min="13824" max="14068" width="12.125" style="83" customWidth="1"/>
    <col min="14069" max="14076" width="12.125" style="83"/>
    <col min="14077" max="14077" width="43.5" style="83" customWidth="1"/>
    <col min="14078" max="14078" width="12.125" style="83" hidden="1" customWidth="1"/>
    <col min="14079" max="14079" width="28.625" style="83" customWidth="1"/>
    <col min="14080" max="14324" width="12.125" style="83" customWidth="1"/>
    <col min="14325" max="14332" width="12.125" style="83"/>
    <col min="14333" max="14333" width="43.5" style="83" customWidth="1"/>
    <col min="14334" max="14334" width="12.125" style="83" hidden="1" customWidth="1"/>
    <col min="14335" max="14335" width="28.625" style="83" customWidth="1"/>
    <col min="14336" max="14580" width="12.125" style="83" customWidth="1"/>
    <col min="14581" max="14588" width="12.125" style="83"/>
    <col min="14589" max="14589" width="43.5" style="83" customWidth="1"/>
    <col min="14590" max="14590" width="12.125" style="83" hidden="1" customWidth="1"/>
    <col min="14591" max="14591" width="28.625" style="83" customWidth="1"/>
    <col min="14592" max="14836" width="12.125" style="83" customWidth="1"/>
    <col min="14837" max="14844" width="12.125" style="83"/>
    <col min="14845" max="14845" width="43.5" style="83" customWidth="1"/>
    <col min="14846" max="14846" width="12.125" style="83" hidden="1" customWidth="1"/>
    <col min="14847" max="14847" width="28.625" style="83" customWidth="1"/>
    <col min="14848" max="15092" width="12.125" style="83" customWidth="1"/>
    <col min="15093" max="15100" width="12.125" style="83"/>
    <col min="15101" max="15101" width="43.5" style="83" customWidth="1"/>
    <col min="15102" max="15102" width="12.125" style="83" hidden="1" customWidth="1"/>
    <col min="15103" max="15103" width="28.625" style="83" customWidth="1"/>
    <col min="15104" max="15348" width="12.125" style="83" customWidth="1"/>
    <col min="15349" max="15356" width="12.125" style="83"/>
    <col min="15357" max="15357" width="43.5" style="83" customWidth="1"/>
    <col min="15358" max="15358" width="12.125" style="83" hidden="1" customWidth="1"/>
    <col min="15359" max="15359" width="28.625" style="83" customWidth="1"/>
    <col min="15360" max="15604" width="12.125" style="83" customWidth="1"/>
    <col min="15605" max="15612" width="12.125" style="83"/>
    <col min="15613" max="15613" width="43.5" style="83" customWidth="1"/>
    <col min="15614" max="15614" width="12.125" style="83" hidden="1" customWidth="1"/>
    <col min="15615" max="15615" width="28.625" style="83" customWidth="1"/>
    <col min="15616" max="15860" width="12.125" style="83" customWidth="1"/>
    <col min="15861" max="15868" width="12.125" style="83"/>
    <col min="15869" max="15869" width="43.5" style="83" customWidth="1"/>
    <col min="15870" max="15870" width="12.125" style="83" hidden="1" customWidth="1"/>
    <col min="15871" max="15871" width="28.625" style="83" customWidth="1"/>
    <col min="15872" max="16116" width="12.125" style="83" customWidth="1"/>
    <col min="16117" max="16124" width="12.125" style="83"/>
    <col min="16125" max="16125" width="43.5" style="83" customWidth="1"/>
    <col min="16126" max="16126" width="12.125" style="83" hidden="1" customWidth="1"/>
    <col min="16127" max="16127" width="28.625" style="83" customWidth="1"/>
    <col min="16128" max="16372" width="12.125" style="83" customWidth="1"/>
    <col min="16373" max="16384" width="12.125" style="83"/>
  </cols>
  <sheetData>
    <row r="1" spans="1:3">
      <c r="A1" s="85" t="s">
        <v>312</v>
      </c>
    </row>
    <row r="2" spans="1:3" ht="54.75" customHeight="1">
      <c r="A2" s="157" t="s">
        <v>606</v>
      </c>
      <c r="B2" s="157"/>
      <c r="C2" s="157"/>
    </row>
    <row r="3" spans="1:3" ht="15" customHeight="1">
      <c r="B3" s="86"/>
      <c r="C3" s="33" t="s">
        <v>2</v>
      </c>
    </row>
    <row r="4" spans="1:3" ht="25.5" customHeight="1">
      <c r="A4" s="87" t="s">
        <v>190</v>
      </c>
      <c r="B4" s="88" t="s">
        <v>313</v>
      </c>
      <c r="C4" s="89" t="s">
        <v>119</v>
      </c>
    </row>
    <row r="5" spans="1:3" ht="21.75" customHeight="1">
      <c r="A5" s="90"/>
      <c r="B5" s="88" t="s">
        <v>579</v>
      </c>
      <c r="C5" s="91">
        <f>C6+C11+C22+C37+C41+C44+C53+C59</f>
        <v>54279</v>
      </c>
    </row>
    <row r="6" spans="1:3" ht="16.899999999999999" customHeight="1">
      <c r="A6" s="90">
        <v>501</v>
      </c>
      <c r="B6" s="92" t="s">
        <v>314</v>
      </c>
      <c r="C6" s="93">
        <f>SUM(C7:C10)</f>
        <v>3212</v>
      </c>
    </row>
    <row r="7" spans="1:3" ht="16.899999999999999" customHeight="1">
      <c r="A7" s="90">
        <v>50101</v>
      </c>
      <c r="B7" s="92" t="s">
        <v>315</v>
      </c>
      <c r="C7" s="93">
        <v>1209</v>
      </c>
    </row>
    <row r="8" spans="1:3" ht="16.899999999999999" customHeight="1">
      <c r="A8" s="90">
        <v>50102</v>
      </c>
      <c r="B8" s="92" t="s">
        <v>316</v>
      </c>
      <c r="C8" s="93">
        <v>1115</v>
      </c>
    </row>
    <row r="9" spans="1:3" ht="16.899999999999999" customHeight="1">
      <c r="A9" s="90">
        <v>50103</v>
      </c>
      <c r="B9" s="92" t="s">
        <v>317</v>
      </c>
      <c r="C9" s="93">
        <v>888</v>
      </c>
    </row>
    <row r="10" spans="1:3" ht="16.899999999999999" customHeight="1">
      <c r="A10" s="90">
        <v>50199</v>
      </c>
      <c r="B10" s="94" t="s">
        <v>318</v>
      </c>
      <c r="C10" s="93"/>
    </row>
    <row r="11" spans="1:3" ht="16.899999999999999" customHeight="1">
      <c r="A11" s="90">
        <v>502</v>
      </c>
      <c r="B11" s="92" t="s">
        <v>319</v>
      </c>
      <c r="C11" s="93">
        <f>SUM(C12:C21)</f>
        <v>7903</v>
      </c>
    </row>
    <row r="12" spans="1:3" ht="16.899999999999999" customHeight="1">
      <c r="A12" s="90">
        <v>50201</v>
      </c>
      <c r="B12" s="92" t="s">
        <v>320</v>
      </c>
      <c r="C12" s="93">
        <v>485</v>
      </c>
    </row>
    <row r="13" spans="1:3" ht="16.899999999999999" customHeight="1">
      <c r="A13" s="90">
        <v>50202</v>
      </c>
      <c r="B13" s="92" t="s">
        <v>321</v>
      </c>
      <c r="C13" s="93">
        <v>8</v>
      </c>
    </row>
    <row r="14" spans="1:3" ht="16.899999999999999" customHeight="1">
      <c r="A14" s="90">
        <v>50203</v>
      </c>
      <c r="B14" s="92" t="s">
        <v>322</v>
      </c>
      <c r="C14" s="93">
        <v>1</v>
      </c>
    </row>
    <row r="15" spans="1:3" ht="16.899999999999999" customHeight="1">
      <c r="A15" s="90">
        <v>50204</v>
      </c>
      <c r="B15" s="92" t="s">
        <v>323</v>
      </c>
      <c r="C15" s="93">
        <v>46</v>
      </c>
    </row>
    <row r="16" spans="1:3" ht="16.899999999999999" customHeight="1">
      <c r="A16" s="90">
        <v>50205</v>
      </c>
      <c r="B16" s="92" t="s">
        <v>324</v>
      </c>
      <c r="C16" s="93">
        <v>4787</v>
      </c>
    </row>
    <row r="17" spans="1:3" ht="16.899999999999999" customHeight="1">
      <c r="A17" s="90">
        <v>50206</v>
      </c>
      <c r="B17" s="92" t="s">
        <v>325</v>
      </c>
      <c r="C17" s="93">
        <v>40</v>
      </c>
    </row>
    <row r="18" spans="1:3" ht="16.899999999999999" customHeight="1">
      <c r="A18" s="90">
        <v>50207</v>
      </c>
      <c r="B18" s="92" t="s">
        <v>326</v>
      </c>
      <c r="C18" s="93"/>
    </row>
    <row r="19" spans="1:3" ht="16.899999999999999" customHeight="1">
      <c r="A19" s="90">
        <v>50208</v>
      </c>
      <c r="B19" s="92" t="s">
        <v>327</v>
      </c>
      <c r="C19" s="93">
        <v>2</v>
      </c>
    </row>
    <row r="20" spans="1:3" ht="16.899999999999999" customHeight="1">
      <c r="A20" s="90">
        <v>50209</v>
      </c>
      <c r="B20" s="92" t="s">
        <v>328</v>
      </c>
      <c r="C20" s="93">
        <v>849</v>
      </c>
    </row>
    <row r="21" spans="1:3" ht="16.899999999999999" customHeight="1">
      <c r="A21" s="90">
        <v>50299</v>
      </c>
      <c r="B21" s="92" t="s">
        <v>329</v>
      </c>
      <c r="C21" s="93">
        <v>1685</v>
      </c>
    </row>
    <row r="22" spans="1:3" ht="16.899999999999999" customHeight="1">
      <c r="A22" s="90">
        <v>503</v>
      </c>
      <c r="B22" s="92" t="s">
        <v>330</v>
      </c>
      <c r="C22" s="93">
        <f>SUM(C23:C29)</f>
        <v>22424</v>
      </c>
    </row>
    <row r="23" spans="1:3" ht="16.899999999999999" customHeight="1">
      <c r="A23" s="90">
        <v>50301</v>
      </c>
      <c r="B23" s="92" t="s">
        <v>331</v>
      </c>
      <c r="C23" s="93"/>
    </row>
    <row r="24" spans="1:3" ht="16.899999999999999" customHeight="1">
      <c r="A24" s="90">
        <v>50302</v>
      </c>
      <c r="B24" s="92" t="s">
        <v>332</v>
      </c>
      <c r="C24" s="93">
        <v>10645</v>
      </c>
    </row>
    <row r="25" spans="1:3" ht="16.899999999999999" customHeight="1">
      <c r="A25" s="90">
        <v>50303</v>
      </c>
      <c r="B25" s="92" t="s">
        <v>333</v>
      </c>
      <c r="C25" s="93"/>
    </row>
    <row r="26" spans="1:3" ht="16.899999999999999" customHeight="1">
      <c r="A26" s="90">
        <v>50305</v>
      </c>
      <c r="B26" s="92" t="s">
        <v>334</v>
      </c>
      <c r="C26" s="93">
        <v>6000</v>
      </c>
    </row>
    <row r="27" spans="1:3" ht="16.899999999999999" customHeight="1">
      <c r="A27" s="90">
        <v>50306</v>
      </c>
      <c r="B27" s="92" t="s">
        <v>335</v>
      </c>
      <c r="C27" s="93">
        <v>27</v>
      </c>
    </row>
    <row r="28" spans="1:3" ht="16.899999999999999" customHeight="1">
      <c r="A28" s="90">
        <v>50307</v>
      </c>
      <c r="B28" s="92" t="s">
        <v>336</v>
      </c>
      <c r="C28" s="93">
        <v>5744</v>
      </c>
    </row>
    <row r="29" spans="1:3" ht="16.899999999999999" customHeight="1">
      <c r="A29" s="90">
        <v>50399</v>
      </c>
      <c r="B29" s="92" t="s">
        <v>337</v>
      </c>
      <c r="C29" s="93">
        <v>8</v>
      </c>
    </row>
    <row r="30" spans="1:3" ht="16.899999999999999" customHeight="1">
      <c r="A30" s="90">
        <v>504</v>
      </c>
      <c r="B30" s="92" t="s">
        <v>338</v>
      </c>
      <c r="C30" s="93"/>
    </row>
    <row r="31" spans="1:3" ht="16.899999999999999" customHeight="1">
      <c r="A31" s="90">
        <v>50401</v>
      </c>
      <c r="B31" s="92" t="s">
        <v>331</v>
      </c>
      <c r="C31" s="93"/>
    </row>
    <row r="32" spans="1:3" ht="16.899999999999999" customHeight="1">
      <c r="A32" s="90">
        <v>50402</v>
      </c>
      <c r="B32" s="92" t="s">
        <v>332</v>
      </c>
      <c r="C32" s="93"/>
    </row>
    <row r="33" spans="1:4" ht="16.899999999999999" customHeight="1">
      <c r="A33" s="90">
        <v>50403</v>
      </c>
      <c r="B33" s="92" t="s">
        <v>333</v>
      </c>
      <c r="C33" s="93"/>
    </row>
    <row r="34" spans="1:4" ht="16.899999999999999" customHeight="1">
      <c r="A34" s="90">
        <v>50404</v>
      </c>
      <c r="B34" s="92" t="s">
        <v>335</v>
      </c>
      <c r="C34" s="93"/>
    </row>
    <row r="35" spans="1:4" ht="16.899999999999999" customHeight="1">
      <c r="A35" s="90">
        <v>50405</v>
      </c>
      <c r="B35" s="92" t="s">
        <v>336</v>
      </c>
      <c r="C35" s="93"/>
    </row>
    <row r="36" spans="1:4" s="82" customFormat="1" ht="16.899999999999999" customHeight="1">
      <c r="A36" s="95">
        <v>50499</v>
      </c>
      <c r="B36" s="92" t="s">
        <v>337</v>
      </c>
      <c r="C36" s="93"/>
      <c r="D36" s="83"/>
    </row>
    <row r="37" spans="1:4" ht="16.899999999999999" customHeight="1">
      <c r="A37" s="90">
        <v>505</v>
      </c>
      <c r="B37" s="92" t="s">
        <v>339</v>
      </c>
      <c r="C37" s="93">
        <f>SUM(C38:C40)</f>
        <v>13741</v>
      </c>
    </row>
    <row r="38" spans="1:4" ht="16.899999999999999" customHeight="1">
      <c r="A38" s="90">
        <v>50501</v>
      </c>
      <c r="B38" s="92" t="s">
        <v>340</v>
      </c>
      <c r="C38" s="93">
        <v>7983</v>
      </c>
    </row>
    <row r="39" spans="1:4" ht="16.899999999999999" customHeight="1">
      <c r="A39" s="90">
        <v>50502</v>
      </c>
      <c r="B39" s="92" t="s">
        <v>341</v>
      </c>
      <c r="C39" s="93">
        <v>5136</v>
      </c>
    </row>
    <row r="40" spans="1:4" ht="16.899999999999999" customHeight="1">
      <c r="A40" s="90">
        <v>50599</v>
      </c>
      <c r="B40" s="92" t="s">
        <v>342</v>
      </c>
      <c r="C40" s="93">
        <v>622</v>
      </c>
    </row>
    <row r="41" spans="1:4" ht="16.899999999999999" customHeight="1">
      <c r="A41" s="90">
        <v>506</v>
      </c>
      <c r="B41" s="92" t="s">
        <v>343</v>
      </c>
      <c r="C41" s="93">
        <f>SUM(C42:C43)</f>
        <v>992</v>
      </c>
    </row>
    <row r="42" spans="1:4" ht="16.899999999999999" customHeight="1">
      <c r="A42" s="90">
        <v>50601</v>
      </c>
      <c r="B42" s="92" t="s">
        <v>344</v>
      </c>
      <c r="C42" s="93">
        <v>992</v>
      </c>
    </row>
    <row r="43" spans="1:4" ht="16.899999999999999" customHeight="1">
      <c r="A43" s="90">
        <v>50602</v>
      </c>
      <c r="B43" s="92" t="s">
        <v>345</v>
      </c>
      <c r="C43" s="93"/>
    </row>
    <row r="44" spans="1:4" ht="16.899999999999999" customHeight="1">
      <c r="A44" s="90">
        <v>507</v>
      </c>
      <c r="B44" s="92" t="s">
        <v>346</v>
      </c>
      <c r="C44" s="93">
        <f>SUM(C45:C47)</f>
        <v>1118</v>
      </c>
    </row>
    <row r="45" spans="1:4" ht="16.899999999999999" customHeight="1">
      <c r="A45" s="90">
        <v>50701</v>
      </c>
      <c r="B45" s="92" t="s">
        <v>347</v>
      </c>
      <c r="C45" s="93">
        <v>1118</v>
      </c>
    </row>
    <row r="46" spans="1:4" ht="16.899999999999999" customHeight="1">
      <c r="A46" s="90">
        <v>50702</v>
      </c>
      <c r="B46" s="92" t="s">
        <v>348</v>
      </c>
      <c r="C46" s="93"/>
    </row>
    <row r="47" spans="1:4" ht="16.899999999999999" customHeight="1">
      <c r="A47" s="90">
        <v>50799</v>
      </c>
      <c r="B47" s="92" t="s">
        <v>349</v>
      </c>
      <c r="C47" s="93"/>
    </row>
    <row r="48" spans="1:4" ht="16.899999999999999" customHeight="1">
      <c r="A48" s="90">
        <v>508</v>
      </c>
      <c r="B48" s="92" t="s">
        <v>350</v>
      </c>
      <c r="C48" s="93"/>
    </row>
    <row r="49" spans="1:3" ht="16.899999999999999" customHeight="1">
      <c r="A49" s="90">
        <v>50803</v>
      </c>
      <c r="B49" s="92" t="s">
        <v>351</v>
      </c>
      <c r="C49" s="93"/>
    </row>
    <row r="50" spans="1:3" ht="16.899999999999999" customHeight="1">
      <c r="A50" s="90">
        <v>50804</v>
      </c>
      <c r="B50" s="92" t="s">
        <v>352</v>
      </c>
      <c r="C50" s="93"/>
    </row>
    <row r="51" spans="1:3" ht="16.899999999999999" customHeight="1">
      <c r="A51" s="90">
        <v>50805</v>
      </c>
      <c r="B51" s="92" t="s">
        <v>353</v>
      </c>
      <c r="C51" s="93"/>
    </row>
    <row r="52" spans="1:3" ht="16.899999999999999" customHeight="1">
      <c r="A52" s="90">
        <v>50899</v>
      </c>
      <c r="B52" s="92" t="s">
        <v>354</v>
      </c>
      <c r="C52" s="93"/>
    </row>
    <row r="53" spans="1:3" ht="16.899999999999999" customHeight="1">
      <c r="A53" s="90">
        <v>509</v>
      </c>
      <c r="B53" s="92" t="s">
        <v>355</v>
      </c>
      <c r="C53" s="93">
        <f>SUM(C54:C58)</f>
        <v>2770</v>
      </c>
    </row>
    <row r="54" spans="1:3" ht="16.899999999999999" customHeight="1">
      <c r="A54" s="90">
        <v>50901</v>
      </c>
      <c r="B54" s="92" t="s">
        <v>356</v>
      </c>
      <c r="C54" s="93">
        <v>1817</v>
      </c>
    </row>
    <row r="55" spans="1:3" ht="16.899999999999999" customHeight="1">
      <c r="A55" s="90">
        <v>50902</v>
      </c>
      <c r="B55" s="92" t="s">
        <v>357</v>
      </c>
      <c r="C55" s="93"/>
    </row>
    <row r="56" spans="1:3" ht="16.899999999999999" customHeight="1">
      <c r="A56" s="90">
        <v>50903</v>
      </c>
      <c r="B56" s="92" t="s">
        <v>358</v>
      </c>
      <c r="C56" s="93">
        <v>273</v>
      </c>
    </row>
    <row r="57" spans="1:3" ht="16.899999999999999" customHeight="1">
      <c r="A57" s="90">
        <v>50905</v>
      </c>
      <c r="B57" s="92" t="s">
        <v>359</v>
      </c>
      <c r="C57" s="93">
        <v>597</v>
      </c>
    </row>
    <row r="58" spans="1:3" ht="16.899999999999999" customHeight="1">
      <c r="A58" s="90">
        <v>50999</v>
      </c>
      <c r="B58" s="92" t="s">
        <v>360</v>
      </c>
      <c r="C58" s="93">
        <v>83</v>
      </c>
    </row>
    <row r="59" spans="1:3" ht="16.899999999999999" customHeight="1">
      <c r="A59" s="90">
        <v>510</v>
      </c>
      <c r="B59" s="92" t="s">
        <v>361</v>
      </c>
      <c r="C59" s="93">
        <f>SUM(C60:C62)</f>
        <v>2119</v>
      </c>
    </row>
    <row r="60" spans="1:3" ht="16.899999999999999" customHeight="1">
      <c r="A60" s="90">
        <v>51002</v>
      </c>
      <c r="B60" s="92" t="s">
        <v>362</v>
      </c>
      <c r="C60" s="93">
        <v>2119</v>
      </c>
    </row>
    <row r="61" spans="1:3" ht="16.899999999999999" customHeight="1">
      <c r="A61" s="90">
        <v>51003</v>
      </c>
      <c r="B61" s="92" t="s">
        <v>363</v>
      </c>
      <c r="C61" s="93"/>
    </row>
    <row r="62" spans="1:3" ht="16.899999999999999" customHeight="1">
      <c r="A62" s="90">
        <v>51004</v>
      </c>
      <c r="B62" s="92" t="s">
        <v>364</v>
      </c>
      <c r="C62" s="93"/>
    </row>
    <row r="63" spans="1:3" ht="16.899999999999999" customHeight="1">
      <c r="A63" s="90">
        <v>511</v>
      </c>
      <c r="B63" s="92" t="s">
        <v>365</v>
      </c>
      <c r="C63" s="93"/>
    </row>
    <row r="64" spans="1:3" ht="16.899999999999999" customHeight="1">
      <c r="A64" s="90">
        <v>51101</v>
      </c>
      <c r="B64" s="92" t="s">
        <v>366</v>
      </c>
      <c r="C64" s="93"/>
    </row>
    <row r="65" spans="1:3" ht="16.899999999999999" customHeight="1">
      <c r="A65" s="90">
        <v>51102</v>
      </c>
      <c r="B65" s="92" t="s">
        <v>367</v>
      </c>
      <c r="C65" s="93"/>
    </row>
    <row r="66" spans="1:3" ht="16.899999999999999" customHeight="1">
      <c r="A66" s="90">
        <v>51103</v>
      </c>
      <c r="B66" s="92" t="s">
        <v>368</v>
      </c>
      <c r="C66" s="93"/>
    </row>
    <row r="67" spans="1:3" ht="16.899999999999999" customHeight="1">
      <c r="A67" s="90">
        <v>51104</v>
      </c>
      <c r="B67" s="92" t="s">
        <v>369</v>
      </c>
      <c r="C67" s="93"/>
    </row>
    <row r="68" spans="1:3" ht="16.899999999999999" customHeight="1">
      <c r="A68" s="90">
        <v>599</v>
      </c>
      <c r="B68" s="92" t="s">
        <v>370</v>
      </c>
      <c r="C68" s="93"/>
    </row>
    <row r="69" spans="1:3" ht="16.899999999999999" customHeight="1">
      <c r="A69" s="90">
        <v>59907</v>
      </c>
      <c r="B69" s="92" t="s">
        <v>371</v>
      </c>
      <c r="C69" s="93"/>
    </row>
    <row r="70" spans="1:3" ht="16.899999999999999" customHeight="1">
      <c r="A70" s="90">
        <v>59908</v>
      </c>
      <c r="B70" s="92" t="s">
        <v>372</v>
      </c>
      <c r="C70" s="93"/>
    </row>
    <row r="71" spans="1:3" ht="16.899999999999999" customHeight="1">
      <c r="A71" s="90">
        <v>59909</v>
      </c>
      <c r="B71" s="92" t="s">
        <v>373</v>
      </c>
      <c r="C71" s="93"/>
    </row>
    <row r="72" spans="1:3" ht="16.899999999999999" customHeight="1">
      <c r="A72" s="90">
        <v>59910</v>
      </c>
      <c r="B72" s="92" t="s">
        <v>374</v>
      </c>
      <c r="C72" s="93"/>
    </row>
    <row r="73" spans="1:3" ht="16.899999999999999" customHeight="1">
      <c r="A73" s="90">
        <v>59999</v>
      </c>
      <c r="B73" s="92" t="s">
        <v>309</v>
      </c>
      <c r="C73" s="93"/>
    </row>
  </sheetData>
  <mergeCells count="1">
    <mergeCell ref="A2:C2"/>
  </mergeCells>
  <phoneticPr fontId="37" type="noConversion"/>
  <printOptions horizontalCentered="1"/>
  <pageMargins left="0.70866141732283505" right="0.70866141732283505" top="0.74803149606299202" bottom="0.74803149606299202" header="0.31496062992126" footer="0.31496062992126"/>
  <pageSetup paperSize="9" fitToHeight="0" orientation="portrait" r:id="rId1"/>
  <headerFooter>
    <oddFooter>&amp;C第 &amp;P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C48"/>
  <sheetViews>
    <sheetView showZeros="0" view="pageBreakPreview" workbookViewId="0">
      <selection activeCell="C20" sqref="C20"/>
    </sheetView>
  </sheetViews>
  <sheetFormatPr defaultColWidth="9" defaultRowHeight="14.25"/>
  <cols>
    <col min="1" max="1" width="17.25" style="71" customWidth="1"/>
    <col min="2" max="2" width="37.75" style="31" customWidth="1"/>
    <col min="3" max="3" width="24.875" style="31" customWidth="1"/>
    <col min="4" max="4" width="9" style="31"/>
    <col min="5" max="5" width="11.5" style="31"/>
    <col min="6" max="16384" width="9" style="31"/>
  </cols>
  <sheetData>
    <row r="1" spans="1:3">
      <c r="A1" s="72" t="s">
        <v>375</v>
      </c>
    </row>
    <row r="2" spans="1:3" s="70" customFormat="1" ht="21.95" customHeight="1">
      <c r="A2" s="158" t="s">
        <v>605</v>
      </c>
      <c r="B2" s="158"/>
      <c r="C2" s="158"/>
    </row>
    <row r="3" spans="1:3" s="70" customFormat="1">
      <c r="A3" s="73"/>
      <c r="B3" s="74"/>
      <c r="C3" s="33" t="s">
        <v>2</v>
      </c>
    </row>
    <row r="4" spans="1:3" s="70" customFormat="1">
      <c r="A4" s="75" t="s">
        <v>190</v>
      </c>
      <c r="B4" s="76" t="s">
        <v>3</v>
      </c>
      <c r="C4" s="34" t="s">
        <v>119</v>
      </c>
    </row>
    <row r="5" spans="1:3">
      <c r="A5" s="77"/>
      <c r="B5" s="76" t="s">
        <v>58</v>
      </c>
      <c r="C5" s="78">
        <f>C6+C11+C21+C27+C31+C33+C37+C42+C44+C47</f>
        <v>16536</v>
      </c>
    </row>
    <row r="6" spans="1:3">
      <c r="A6" s="77">
        <v>501</v>
      </c>
      <c r="B6" s="79" t="s">
        <v>376</v>
      </c>
      <c r="C6" s="42">
        <f>SUM(C7:C10)</f>
        <v>3212</v>
      </c>
    </row>
    <row r="7" spans="1:3">
      <c r="A7" s="77">
        <v>50101</v>
      </c>
      <c r="B7" s="80" t="s">
        <v>315</v>
      </c>
      <c r="C7" s="42">
        <v>1209</v>
      </c>
    </row>
    <row r="8" spans="1:3">
      <c r="A8" s="77">
        <v>50102</v>
      </c>
      <c r="B8" s="80" t="s">
        <v>316</v>
      </c>
      <c r="C8" s="42">
        <v>1115</v>
      </c>
    </row>
    <row r="9" spans="1:3">
      <c r="A9" s="77">
        <v>50103</v>
      </c>
      <c r="B9" s="80" t="s">
        <v>317</v>
      </c>
      <c r="C9" s="42">
        <v>888</v>
      </c>
    </row>
    <row r="10" spans="1:3">
      <c r="A10" s="77">
        <v>50199</v>
      </c>
      <c r="B10" s="79" t="s">
        <v>318</v>
      </c>
      <c r="C10" s="42"/>
    </row>
    <row r="11" spans="1:3">
      <c r="A11" s="77">
        <v>502</v>
      </c>
      <c r="B11" s="80" t="s">
        <v>377</v>
      </c>
      <c r="C11" s="42">
        <f>SUM(C12:C20)</f>
        <v>665</v>
      </c>
    </row>
    <row r="12" spans="1:3">
      <c r="A12" s="77">
        <v>50201</v>
      </c>
      <c r="B12" s="80" t="s">
        <v>320</v>
      </c>
      <c r="C12" s="42">
        <v>324</v>
      </c>
    </row>
    <row r="13" spans="1:3">
      <c r="A13" s="77">
        <v>50202</v>
      </c>
      <c r="B13" s="80" t="s">
        <v>321</v>
      </c>
      <c r="C13" s="42">
        <v>8</v>
      </c>
    </row>
    <row r="14" spans="1:3">
      <c r="A14" s="77">
        <v>50203</v>
      </c>
      <c r="B14" s="80" t="s">
        <v>322</v>
      </c>
      <c r="C14" s="42"/>
    </row>
    <row r="15" spans="1:3">
      <c r="A15" s="77">
        <v>50204</v>
      </c>
      <c r="B15" s="80" t="s">
        <v>323</v>
      </c>
      <c r="C15" s="42"/>
    </row>
    <row r="16" spans="1:3">
      <c r="A16" s="77">
        <v>50205</v>
      </c>
      <c r="B16" s="80" t="s">
        <v>324</v>
      </c>
      <c r="C16" s="42">
        <v>113</v>
      </c>
    </row>
    <row r="17" spans="1:3">
      <c r="A17" s="77">
        <v>50206</v>
      </c>
      <c r="B17" s="80" t="s">
        <v>325</v>
      </c>
      <c r="C17" s="42">
        <v>40</v>
      </c>
    </row>
    <row r="18" spans="1:3">
      <c r="A18" s="77">
        <v>50208</v>
      </c>
      <c r="B18" s="80" t="s">
        <v>327</v>
      </c>
      <c r="C18" s="42">
        <v>2</v>
      </c>
    </row>
    <row r="19" spans="1:3">
      <c r="A19" s="77">
        <v>50209</v>
      </c>
      <c r="B19" s="80" t="s">
        <v>328</v>
      </c>
      <c r="C19" s="42">
        <v>33</v>
      </c>
    </row>
    <row r="20" spans="1:3">
      <c r="A20" s="77">
        <v>50299</v>
      </c>
      <c r="B20" s="79" t="s">
        <v>329</v>
      </c>
      <c r="C20" s="42">
        <v>145</v>
      </c>
    </row>
    <row r="21" spans="1:3">
      <c r="A21" s="77">
        <v>503</v>
      </c>
      <c r="B21" s="80" t="s">
        <v>378</v>
      </c>
      <c r="C21" s="42"/>
    </row>
    <row r="22" spans="1:3">
      <c r="A22" s="77">
        <v>50301</v>
      </c>
      <c r="B22" s="79" t="s">
        <v>331</v>
      </c>
      <c r="C22" s="42"/>
    </row>
    <row r="23" spans="1:3">
      <c r="A23" s="77">
        <v>50302</v>
      </c>
      <c r="B23" s="80" t="s">
        <v>332</v>
      </c>
      <c r="C23" s="42"/>
    </row>
    <row r="24" spans="1:3">
      <c r="A24" s="77">
        <v>50303</v>
      </c>
      <c r="B24" s="80" t="s">
        <v>333</v>
      </c>
      <c r="C24" s="42"/>
    </row>
    <row r="25" spans="1:3">
      <c r="A25" s="77">
        <v>50306</v>
      </c>
      <c r="B25" s="80" t="s">
        <v>335</v>
      </c>
      <c r="C25" s="42"/>
    </row>
    <row r="26" spans="1:3">
      <c r="A26" s="77">
        <v>50399</v>
      </c>
      <c r="B26" s="80" t="s">
        <v>337</v>
      </c>
      <c r="C26" s="42"/>
    </row>
    <row r="27" spans="1:3">
      <c r="A27" s="77">
        <v>505</v>
      </c>
      <c r="B27" s="80" t="s">
        <v>379</v>
      </c>
      <c r="C27" s="42">
        <f>SUM(C28:C30)</f>
        <v>12062</v>
      </c>
    </row>
    <row r="28" spans="1:3">
      <c r="A28" s="77">
        <v>50501</v>
      </c>
      <c r="B28" s="80" t="s">
        <v>340</v>
      </c>
      <c r="C28" s="42">
        <v>7983</v>
      </c>
    </row>
    <row r="29" spans="1:3">
      <c r="A29" s="77">
        <v>50502</v>
      </c>
      <c r="B29" s="80" t="s">
        <v>341</v>
      </c>
      <c r="C29" s="42">
        <v>4079</v>
      </c>
    </row>
    <row r="30" spans="1:3">
      <c r="A30" s="77">
        <v>50599</v>
      </c>
      <c r="B30" s="80" t="s">
        <v>342</v>
      </c>
      <c r="C30" s="42"/>
    </row>
    <row r="31" spans="1:3">
      <c r="A31" s="77">
        <v>506</v>
      </c>
      <c r="B31" s="80" t="s">
        <v>380</v>
      </c>
      <c r="C31" s="42"/>
    </row>
    <row r="32" spans="1:3">
      <c r="A32" s="77">
        <v>50601</v>
      </c>
      <c r="B32" s="80" t="s">
        <v>344</v>
      </c>
      <c r="C32" s="42"/>
    </row>
    <row r="33" spans="1:3">
      <c r="A33" s="77">
        <v>507</v>
      </c>
      <c r="B33" s="80" t="s">
        <v>381</v>
      </c>
      <c r="C33" s="42"/>
    </row>
    <row r="34" spans="1:3">
      <c r="A34" s="77">
        <v>50701</v>
      </c>
      <c r="B34" s="80" t="s">
        <v>347</v>
      </c>
      <c r="C34" s="42"/>
    </row>
    <row r="35" spans="1:3">
      <c r="A35" s="77">
        <v>50702</v>
      </c>
      <c r="B35" s="80" t="s">
        <v>348</v>
      </c>
      <c r="C35" s="42"/>
    </row>
    <row r="36" spans="1:3">
      <c r="A36" s="77">
        <v>50799</v>
      </c>
      <c r="B36" s="80" t="s">
        <v>349</v>
      </c>
      <c r="C36" s="42"/>
    </row>
    <row r="37" spans="1:3">
      <c r="A37" s="77">
        <v>509</v>
      </c>
      <c r="B37" s="80" t="s">
        <v>382</v>
      </c>
      <c r="C37" s="42">
        <f>SUM(C38:C41)</f>
        <v>597</v>
      </c>
    </row>
    <row r="38" spans="1:3">
      <c r="A38" s="77">
        <v>50901</v>
      </c>
      <c r="B38" s="80" t="s">
        <v>356</v>
      </c>
      <c r="C38" s="42"/>
    </row>
    <row r="39" spans="1:3">
      <c r="A39" s="77">
        <v>50902</v>
      </c>
      <c r="B39" s="80" t="s">
        <v>357</v>
      </c>
      <c r="C39" s="42"/>
    </row>
    <row r="40" spans="1:3">
      <c r="A40" s="77">
        <v>50905</v>
      </c>
      <c r="B40" s="80" t="s">
        <v>359</v>
      </c>
      <c r="C40" s="42">
        <v>597</v>
      </c>
    </row>
    <row r="41" spans="1:3">
      <c r="A41" s="77">
        <v>50999</v>
      </c>
      <c r="B41" s="80" t="s">
        <v>360</v>
      </c>
      <c r="C41" s="42"/>
    </row>
    <row r="42" spans="1:3">
      <c r="A42" s="77">
        <v>510</v>
      </c>
      <c r="B42" s="80" t="s">
        <v>383</v>
      </c>
      <c r="C42" s="42"/>
    </row>
    <row r="43" spans="1:3">
      <c r="A43" s="77">
        <v>51002</v>
      </c>
      <c r="B43" s="80" t="s">
        <v>362</v>
      </c>
      <c r="C43" s="42"/>
    </row>
    <row r="44" spans="1:3">
      <c r="A44" s="77">
        <v>511</v>
      </c>
      <c r="B44" s="80" t="s">
        <v>384</v>
      </c>
      <c r="C44" s="42"/>
    </row>
    <row r="45" spans="1:3">
      <c r="A45" s="77">
        <v>51101</v>
      </c>
      <c r="B45" s="80" t="s">
        <v>366</v>
      </c>
      <c r="C45" s="42"/>
    </row>
    <row r="46" spans="1:3">
      <c r="A46" s="77">
        <v>51103</v>
      </c>
      <c r="B46" s="80" t="s">
        <v>368</v>
      </c>
      <c r="C46" s="81"/>
    </row>
    <row r="47" spans="1:3">
      <c r="A47" s="77">
        <v>599</v>
      </c>
      <c r="B47" s="80" t="s">
        <v>88</v>
      </c>
      <c r="C47" s="42"/>
    </row>
    <row r="48" spans="1:3">
      <c r="A48" s="77">
        <v>59907</v>
      </c>
      <c r="B48" s="80" t="s">
        <v>371</v>
      </c>
      <c r="C48" s="42"/>
    </row>
  </sheetData>
  <autoFilter ref="A4:C48">
    <extLst/>
  </autoFilter>
  <mergeCells count="1">
    <mergeCell ref="A2:C2"/>
  </mergeCells>
  <phoneticPr fontId="37" type="noConversion"/>
  <printOptions horizontalCentered="1"/>
  <pageMargins left="0.74803149606299202" right="0.74803149606299202" top="0.98425196850393704" bottom="0.98425196850393704" header="0.511811023622047" footer="0.511811023622047"/>
  <pageSetup paperSize="9" scale="9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31"/>
  <sheetViews>
    <sheetView view="pageBreakPreview" workbookViewId="0">
      <selection activeCell="A2" sqref="A2:E2"/>
    </sheetView>
  </sheetViews>
  <sheetFormatPr defaultColWidth="9" defaultRowHeight="14.25"/>
  <cols>
    <col min="1" max="1" width="18.375" customWidth="1"/>
    <col min="2" max="2" width="17.5" customWidth="1"/>
    <col min="3" max="3" width="15" customWidth="1"/>
    <col min="4" max="5" width="17.75" customWidth="1"/>
    <col min="7" max="7" width="12.625" style="66"/>
  </cols>
  <sheetData>
    <row r="1" spans="1:5">
      <c r="A1" s="10" t="s">
        <v>385</v>
      </c>
      <c r="B1" s="10"/>
    </row>
    <row r="2" spans="1:5" ht="24" customHeight="1">
      <c r="A2" s="155" t="s">
        <v>604</v>
      </c>
      <c r="B2" s="155"/>
      <c r="C2" s="155"/>
      <c r="D2" s="155"/>
      <c r="E2" s="155"/>
    </row>
    <row r="3" spans="1:5" ht="16.5" customHeight="1">
      <c r="E3" s="33" t="s">
        <v>2</v>
      </c>
    </row>
    <row r="4" spans="1:5" ht="22.5" customHeight="1">
      <c r="A4" s="38" t="s">
        <v>386</v>
      </c>
      <c r="B4" s="38" t="s">
        <v>139</v>
      </c>
      <c r="C4" s="67" t="s">
        <v>387</v>
      </c>
      <c r="D4" s="38" t="s">
        <v>388</v>
      </c>
      <c r="E4" s="38" t="s">
        <v>389</v>
      </c>
    </row>
    <row r="5" spans="1:5" ht="22.5" customHeight="1">
      <c r="A5" s="38"/>
      <c r="B5" s="38"/>
      <c r="C5" s="67"/>
      <c r="D5" s="38"/>
      <c r="E5" s="38"/>
    </row>
    <row r="6" spans="1:5" ht="22.5" customHeight="1">
      <c r="A6" s="38"/>
      <c r="B6" s="38"/>
      <c r="C6" s="67"/>
      <c r="D6" s="38"/>
      <c r="E6" s="38"/>
    </row>
    <row r="7" spans="1:5" ht="22.5" customHeight="1">
      <c r="A7" s="38"/>
      <c r="B7" s="38"/>
      <c r="C7" s="67"/>
      <c r="D7" s="38"/>
      <c r="E7" s="38"/>
    </row>
    <row r="8" spans="1:5" ht="22.5" customHeight="1">
      <c r="A8" s="38"/>
      <c r="B8" s="38"/>
      <c r="C8" s="67"/>
      <c r="D8" s="38"/>
      <c r="E8" s="38"/>
    </row>
    <row r="9" spans="1:5" ht="22.5" customHeight="1">
      <c r="A9" s="38"/>
      <c r="B9" s="38"/>
      <c r="C9" s="67"/>
      <c r="D9" s="38"/>
      <c r="E9" s="38"/>
    </row>
    <row r="10" spans="1:5" ht="22.5" customHeight="1">
      <c r="A10" s="38"/>
      <c r="B10" s="38"/>
      <c r="C10" s="67"/>
      <c r="D10" s="38"/>
      <c r="E10" s="38"/>
    </row>
    <row r="11" spans="1:5" ht="22.5" customHeight="1">
      <c r="A11" s="38"/>
      <c r="B11" s="38"/>
      <c r="C11" s="67"/>
      <c r="D11" s="38"/>
      <c r="E11" s="38"/>
    </row>
    <row r="12" spans="1:5" ht="22.5" customHeight="1">
      <c r="A12" s="38"/>
      <c r="B12" s="38"/>
      <c r="C12" s="67"/>
      <c r="D12" s="38"/>
      <c r="E12" s="38"/>
    </row>
    <row r="13" spans="1:5" ht="22.5" customHeight="1">
      <c r="A13" s="38"/>
      <c r="B13" s="38"/>
      <c r="C13" s="67"/>
      <c r="D13" s="38"/>
      <c r="E13" s="38"/>
    </row>
    <row r="14" spans="1:5" ht="22.5" customHeight="1">
      <c r="A14" s="38" t="s">
        <v>390</v>
      </c>
      <c r="B14" s="46"/>
      <c r="C14" s="68"/>
      <c r="D14" s="69"/>
      <c r="E14" s="69"/>
    </row>
    <row r="15" spans="1:5" ht="22.5" customHeight="1">
      <c r="A15" s="159" t="s">
        <v>580</v>
      </c>
      <c r="B15" s="159"/>
      <c r="C15" s="159"/>
      <c r="D15" s="159"/>
      <c r="E15" s="159"/>
    </row>
    <row r="16" spans="1:5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  <row r="31" ht="22.5" customHeight="1"/>
  </sheetData>
  <mergeCells count="2">
    <mergeCell ref="A2:E2"/>
    <mergeCell ref="A15:E15"/>
  </mergeCells>
  <phoneticPr fontId="37" type="noConversion"/>
  <printOptions horizontalCentered="1"/>
  <pageMargins left="0.70866141732283505" right="0.70866141732283505" top="0.74803149606299202" bottom="0.74803149606299202" header="0.31496062992126" footer="0.31496062992126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4"/>
  <sheetViews>
    <sheetView view="pageBreakPreview" topLeftCell="A4" workbookViewId="0">
      <selection activeCell="J22" sqref="J22"/>
    </sheetView>
  </sheetViews>
  <sheetFormatPr defaultColWidth="9" defaultRowHeight="14.25"/>
  <sheetData>
    <row r="1" spans="1:5" ht="18.75">
      <c r="A1" s="131"/>
      <c r="B1" s="132"/>
      <c r="C1" s="133"/>
      <c r="D1" s="133"/>
      <c r="E1" s="133"/>
    </row>
    <row r="2" spans="1:5" ht="20.25">
      <c r="A2" s="145" t="s">
        <v>0</v>
      </c>
      <c r="B2" s="145"/>
    </row>
    <row r="3" spans="1:5" ht="20.25">
      <c r="A3" s="134"/>
      <c r="B3" s="134"/>
    </row>
    <row r="4" spans="1:5" ht="22.5" customHeight="1">
      <c r="A4" s="135">
        <v>1</v>
      </c>
      <c r="B4" s="136" t="s">
        <v>510</v>
      </c>
    </row>
    <row r="5" spans="1:5" ht="22.5" customHeight="1">
      <c r="A5" s="135">
        <v>2</v>
      </c>
      <c r="B5" s="136" t="s">
        <v>511</v>
      </c>
    </row>
    <row r="6" spans="1:5" ht="22.5" customHeight="1">
      <c r="A6" s="135">
        <v>3</v>
      </c>
      <c r="B6" s="137" t="s">
        <v>512</v>
      </c>
    </row>
    <row r="7" spans="1:5" ht="22.5" customHeight="1">
      <c r="A7" s="135">
        <v>4</v>
      </c>
      <c r="B7" s="137" t="s">
        <v>513</v>
      </c>
    </row>
    <row r="8" spans="1:5" ht="22.5" customHeight="1">
      <c r="A8" s="135">
        <v>5</v>
      </c>
      <c r="B8" s="137" t="s">
        <v>514</v>
      </c>
    </row>
    <row r="9" spans="1:5" ht="22.5" customHeight="1">
      <c r="A9" s="135">
        <v>6</v>
      </c>
      <c r="B9" s="137" t="s">
        <v>515</v>
      </c>
    </row>
    <row r="10" spans="1:5" ht="22.5" customHeight="1">
      <c r="A10" s="135">
        <v>7</v>
      </c>
      <c r="B10" s="137" t="s">
        <v>516</v>
      </c>
    </row>
    <row r="11" spans="1:5" ht="22.5" customHeight="1">
      <c r="A11" s="135">
        <v>8</v>
      </c>
      <c r="B11" s="137" t="s">
        <v>517</v>
      </c>
    </row>
    <row r="12" spans="1:5" ht="22.5" customHeight="1">
      <c r="A12" s="135">
        <v>9</v>
      </c>
      <c r="B12" s="137" t="s">
        <v>518</v>
      </c>
    </row>
    <row r="13" spans="1:5" ht="22.5" customHeight="1">
      <c r="A13" s="135">
        <v>10</v>
      </c>
      <c r="B13" s="137" t="s">
        <v>519</v>
      </c>
    </row>
    <row r="14" spans="1:5" ht="22.5" customHeight="1">
      <c r="A14" s="135">
        <v>11</v>
      </c>
      <c r="B14" s="137" t="s">
        <v>520</v>
      </c>
    </row>
    <row r="15" spans="1:5" ht="22.5" customHeight="1">
      <c r="A15" s="135">
        <v>12</v>
      </c>
      <c r="B15" s="137" t="s">
        <v>521</v>
      </c>
    </row>
    <row r="16" spans="1:5" ht="22.5" customHeight="1">
      <c r="A16" s="135">
        <v>13</v>
      </c>
      <c r="B16" s="137" t="s">
        <v>522</v>
      </c>
    </row>
    <row r="17" spans="1:2" ht="22.5" customHeight="1">
      <c r="A17" s="135">
        <v>14</v>
      </c>
      <c r="B17" s="137" t="s">
        <v>523</v>
      </c>
    </row>
    <row r="18" spans="1:2" ht="22.5" customHeight="1">
      <c r="A18" s="135">
        <v>15</v>
      </c>
      <c r="B18" s="137" t="s">
        <v>524</v>
      </c>
    </row>
    <row r="19" spans="1:2" ht="22.5" customHeight="1">
      <c r="A19" s="135">
        <v>16</v>
      </c>
      <c r="B19" s="137" t="s">
        <v>525</v>
      </c>
    </row>
    <row r="20" spans="1:2" ht="22.5" customHeight="1">
      <c r="A20" s="135">
        <v>17</v>
      </c>
      <c r="B20" s="137" t="s">
        <v>609</v>
      </c>
    </row>
    <row r="21" spans="1:2" ht="22.5" customHeight="1">
      <c r="A21" s="135">
        <v>18</v>
      </c>
      <c r="B21" s="137" t="s">
        <v>610</v>
      </c>
    </row>
    <row r="22" spans="1:2" ht="22.5" customHeight="1">
      <c r="A22" s="135">
        <v>19</v>
      </c>
      <c r="B22" s="137" t="s">
        <v>526</v>
      </c>
    </row>
    <row r="23" spans="1:2" ht="22.5" customHeight="1">
      <c r="A23" s="135">
        <v>20</v>
      </c>
      <c r="B23" s="137" t="s">
        <v>527</v>
      </c>
    </row>
    <row r="24" spans="1:2" ht="22.5" customHeight="1">
      <c r="A24" s="135">
        <v>21</v>
      </c>
      <c r="B24" s="137" t="s">
        <v>528</v>
      </c>
    </row>
    <row r="25" spans="1:2" ht="22.5" customHeight="1">
      <c r="A25" s="135">
        <v>22</v>
      </c>
      <c r="B25" s="137" t="s">
        <v>611</v>
      </c>
    </row>
    <row r="26" spans="1:2" ht="22.5" customHeight="1">
      <c r="A26" s="135">
        <v>23</v>
      </c>
      <c r="B26" s="137" t="s">
        <v>529</v>
      </c>
    </row>
    <row r="27" spans="1:2" ht="22.5" customHeight="1">
      <c r="A27" s="135">
        <v>24</v>
      </c>
      <c r="B27" s="137" t="s">
        <v>530</v>
      </c>
    </row>
    <row r="28" spans="1:2" ht="22.5" customHeight="1">
      <c r="A28" s="135">
        <v>25</v>
      </c>
      <c r="B28" s="137" t="s">
        <v>612</v>
      </c>
    </row>
    <row r="29" spans="1:2" ht="22.5" customHeight="1">
      <c r="A29" s="135">
        <v>26</v>
      </c>
      <c r="B29" s="137" t="s">
        <v>531</v>
      </c>
    </row>
    <row r="30" spans="1:2" ht="22.5" customHeight="1">
      <c r="A30" s="135">
        <v>27</v>
      </c>
      <c r="B30" s="137" t="s">
        <v>532</v>
      </c>
    </row>
    <row r="31" spans="1:2" ht="22.5" customHeight="1">
      <c r="A31" s="135">
        <v>28</v>
      </c>
      <c r="B31" s="137" t="s">
        <v>533</v>
      </c>
    </row>
    <row r="32" spans="1:2" ht="22.5" customHeight="1">
      <c r="A32" s="135">
        <v>29</v>
      </c>
      <c r="B32" s="137" t="s">
        <v>534</v>
      </c>
    </row>
    <row r="33" spans="1:2" ht="24" customHeight="1">
      <c r="A33" s="135">
        <v>30</v>
      </c>
      <c r="B33" s="137" t="s">
        <v>535</v>
      </c>
    </row>
    <row r="34" spans="1:2" ht="24" customHeight="1">
      <c r="A34" s="135"/>
      <c r="B34" s="137"/>
    </row>
  </sheetData>
  <mergeCells count="1">
    <mergeCell ref="A2:B2"/>
  </mergeCells>
  <phoneticPr fontId="37" type="noConversion"/>
  <pageMargins left="1.0236111111111099" right="0.35416666666666702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28"/>
  <sheetViews>
    <sheetView view="pageBreakPreview" workbookViewId="0">
      <selection activeCell="J20" sqref="J20"/>
    </sheetView>
  </sheetViews>
  <sheetFormatPr defaultColWidth="9" defaultRowHeight="14.25"/>
  <cols>
    <col min="1" max="1" width="4.625" customWidth="1"/>
    <col min="2" max="2" width="7" hidden="1" customWidth="1"/>
    <col min="3" max="3" width="12" style="64" customWidth="1"/>
    <col min="4" max="12" width="7" customWidth="1"/>
    <col min="13" max="13" width="8.125" customWidth="1"/>
  </cols>
  <sheetData>
    <row r="1" spans="1:13">
      <c r="A1" s="48" t="s">
        <v>391</v>
      </c>
      <c r="B1" s="48"/>
      <c r="D1" s="31"/>
      <c r="E1" s="31"/>
      <c r="F1" s="31"/>
    </row>
    <row r="2" spans="1:13" ht="25.5" customHeight="1">
      <c r="A2" s="146" t="s">
        <v>582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3" ht="18" customHeight="1">
      <c r="A3" s="31"/>
      <c r="B3" s="31"/>
      <c r="C3" s="65"/>
      <c r="D3" s="31"/>
      <c r="E3" s="31"/>
      <c r="M3" s="33" t="s">
        <v>2</v>
      </c>
    </row>
    <row r="4" spans="1:13" ht="22.5" customHeight="1">
      <c r="A4" s="34" t="s">
        <v>392</v>
      </c>
      <c r="B4" s="34"/>
      <c r="C4" s="34" t="s">
        <v>118</v>
      </c>
      <c r="D4" s="36"/>
      <c r="E4" s="36"/>
      <c r="F4" s="36"/>
      <c r="G4" s="36"/>
      <c r="H4" s="36"/>
      <c r="I4" s="36"/>
      <c r="J4" s="36"/>
      <c r="K4" s="36"/>
      <c r="L4" s="36"/>
      <c r="M4" s="36" t="s">
        <v>139</v>
      </c>
    </row>
    <row r="5" spans="1:13" ht="22.5" customHeight="1">
      <c r="A5" s="35">
        <v>1</v>
      </c>
      <c r="B5" s="35" t="s">
        <v>393</v>
      </c>
      <c r="C5" s="41" t="s">
        <v>394</v>
      </c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22.5" customHeight="1">
      <c r="A6" s="35">
        <v>2</v>
      </c>
      <c r="B6" s="35" t="s">
        <v>395</v>
      </c>
      <c r="C6" s="41" t="s">
        <v>396</v>
      </c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3" ht="22.5" customHeight="1">
      <c r="A7" s="35">
        <v>3</v>
      </c>
      <c r="B7" s="35">
        <v>206</v>
      </c>
      <c r="C7" s="41" t="s">
        <v>397</v>
      </c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3" ht="22.5" customHeight="1">
      <c r="A8" s="35">
        <v>4</v>
      </c>
      <c r="B8" s="35" t="s">
        <v>398</v>
      </c>
      <c r="C8" s="41" t="s">
        <v>399</v>
      </c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 ht="22.5" customHeight="1">
      <c r="A9" s="35">
        <v>5</v>
      </c>
      <c r="B9" s="35" t="s">
        <v>400</v>
      </c>
      <c r="C9" s="41" t="s">
        <v>401</v>
      </c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13" ht="22.5" customHeight="1">
      <c r="A10" s="35">
        <v>6</v>
      </c>
      <c r="B10" s="35" t="s">
        <v>402</v>
      </c>
      <c r="C10" s="41" t="s">
        <v>403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1:13" ht="22.5" customHeight="1">
      <c r="A11" s="35">
        <v>7</v>
      </c>
      <c r="B11" s="35" t="s">
        <v>404</v>
      </c>
      <c r="C11" s="41" t="s">
        <v>405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 ht="22.5" customHeight="1">
      <c r="A12" s="35">
        <v>8</v>
      </c>
      <c r="B12" s="35" t="s">
        <v>406</v>
      </c>
      <c r="C12" s="41" t="s">
        <v>407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</row>
    <row r="13" spans="1:13" ht="22.5" customHeight="1">
      <c r="A13" s="35">
        <v>9</v>
      </c>
      <c r="B13" s="35" t="s">
        <v>408</v>
      </c>
      <c r="C13" s="41" t="s">
        <v>409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</row>
    <row r="14" spans="1:13" ht="22.5" customHeight="1">
      <c r="A14" s="35">
        <v>10</v>
      </c>
      <c r="B14" s="35" t="s">
        <v>410</v>
      </c>
      <c r="C14" s="41" t="s">
        <v>168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</row>
    <row r="15" spans="1:13" ht="22.5" customHeight="1">
      <c r="A15" s="35">
        <v>11</v>
      </c>
      <c r="B15" s="35" t="s">
        <v>411</v>
      </c>
      <c r="C15" s="41" t="s">
        <v>88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</row>
    <row r="16" spans="1:13" ht="22.5" customHeight="1">
      <c r="A16" s="160" t="s">
        <v>139</v>
      </c>
      <c r="B16" s="160"/>
      <c r="C16" s="161"/>
      <c r="D16" s="40">
        <f>SUM(D5:D15)</f>
        <v>0</v>
      </c>
      <c r="E16" s="40">
        <f t="shared" ref="E16:L16" si="0">SUM(E5:E15)</f>
        <v>0</v>
      </c>
      <c r="F16" s="40">
        <f t="shared" si="0"/>
        <v>0</v>
      </c>
      <c r="G16" s="40">
        <f t="shared" si="0"/>
        <v>0</v>
      </c>
      <c r="H16" s="40">
        <f t="shared" si="0"/>
        <v>0</v>
      </c>
      <c r="I16" s="40">
        <f t="shared" si="0"/>
        <v>0</v>
      </c>
      <c r="J16" s="40">
        <f t="shared" si="0"/>
        <v>0</v>
      </c>
      <c r="K16" s="40">
        <f t="shared" si="0"/>
        <v>0</v>
      </c>
      <c r="L16" s="40">
        <f t="shared" si="0"/>
        <v>0</v>
      </c>
      <c r="M16" s="40">
        <f>SUM(D16:L16)</f>
        <v>0</v>
      </c>
    </row>
    <row r="17" spans="1:13" ht="22.5" customHeight="1">
      <c r="A17" s="162" t="s">
        <v>581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</row>
    <row r="18" spans="1:13" ht="22.5" customHeight="1"/>
    <row r="19" spans="1:13" ht="22.5" customHeight="1"/>
    <row r="20" spans="1:13" ht="22.5" customHeight="1"/>
    <row r="21" spans="1:13" ht="22.5" customHeight="1"/>
    <row r="22" spans="1:13" ht="22.5" customHeight="1"/>
    <row r="23" spans="1:13" ht="22.5" customHeight="1"/>
    <row r="24" spans="1:13" ht="22.5" customHeight="1"/>
    <row r="25" spans="1:13" ht="22.5" customHeight="1"/>
    <row r="26" spans="1:13" ht="22.5" customHeight="1"/>
    <row r="27" spans="1:13" ht="22.5" customHeight="1"/>
    <row r="28" spans="1:13" ht="22.5" customHeight="1"/>
  </sheetData>
  <mergeCells count="3">
    <mergeCell ref="A2:M2"/>
    <mergeCell ref="A16:C16"/>
    <mergeCell ref="A17:M17"/>
  </mergeCells>
  <phoneticPr fontId="37" type="noConversion"/>
  <pageMargins left="0.75" right="0.75" top="1" bottom="1" header="0.5" footer="0.5"/>
  <pageSetup paperSize="9" scale="9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31"/>
  <sheetViews>
    <sheetView view="pageBreakPreview" workbookViewId="0">
      <selection activeCell="B13" sqref="B13"/>
    </sheetView>
  </sheetViews>
  <sheetFormatPr defaultColWidth="9" defaultRowHeight="14.25"/>
  <cols>
    <col min="1" max="1" width="50.5" customWidth="1"/>
    <col min="2" max="2" width="35.125" customWidth="1"/>
    <col min="3" max="3" width="10.5" customWidth="1"/>
    <col min="4" max="4" width="11.5" customWidth="1"/>
  </cols>
  <sheetData>
    <row r="1" spans="1:5" ht="20.25">
      <c r="A1" s="48" t="s">
        <v>412</v>
      </c>
      <c r="B1" s="32"/>
    </row>
    <row r="2" spans="1:5" ht="27" customHeight="1">
      <c r="A2" s="163" t="s">
        <v>583</v>
      </c>
      <c r="B2" s="163"/>
    </row>
    <row r="3" spans="1:5" ht="24.75" customHeight="1">
      <c r="A3" s="55"/>
      <c r="B3" s="33" t="s">
        <v>2</v>
      </c>
    </row>
    <row r="4" spans="1:5" ht="22.5" customHeight="1">
      <c r="A4" s="36" t="s">
        <v>413</v>
      </c>
      <c r="B4" s="56" t="s">
        <v>119</v>
      </c>
    </row>
    <row r="5" spans="1:5" ht="22.5" customHeight="1">
      <c r="A5" s="57" t="s">
        <v>414</v>
      </c>
      <c r="B5" s="58">
        <f>SUM(B6:B8)</f>
        <v>57.8</v>
      </c>
      <c r="C5" s="59"/>
      <c r="D5" s="59"/>
      <c r="E5" s="60"/>
    </row>
    <row r="6" spans="1:5" ht="22.5" customHeight="1">
      <c r="A6" s="57" t="s">
        <v>415</v>
      </c>
      <c r="B6" s="58"/>
    </row>
    <row r="7" spans="1:5" ht="22.5" customHeight="1">
      <c r="A7" s="57" t="s">
        <v>416</v>
      </c>
      <c r="B7" s="61">
        <v>53.08</v>
      </c>
    </row>
    <row r="8" spans="1:5" ht="22.5" customHeight="1">
      <c r="A8" s="57" t="s">
        <v>417</v>
      </c>
      <c r="B8" s="58">
        <v>4.72</v>
      </c>
    </row>
    <row r="9" spans="1:5" ht="22.5" customHeight="1">
      <c r="A9" s="57" t="s">
        <v>418</v>
      </c>
      <c r="B9" s="58">
        <v>4.72</v>
      </c>
    </row>
    <row r="10" spans="1:5" ht="22.5" customHeight="1">
      <c r="A10" s="57" t="s">
        <v>419</v>
      </c>
      <c r="B10" s="58"/>
    </row>
    <row r="11" spans="1:5" ht="22.5" customHeight="1">
      <c r="A11" s="62" t="s">
        <v>420</v>
      </c>
      <c r="B11" s="58">
        <v>7.83</v>
      </c>
    </row>
    <row r="12" spans="1:5" ht="22.5" customHeight="1">
      <c r="A12" s="62" t="s">
        <v>421</v>
      </c>
      <c r="B12" s="58">
        <v>19.13</v>
      </c>
    </row>
    <row r="13" spans="1:5" ht="22.5" customHeight="1">
      <c r="A13" s="62" t="s">
        <v>422</v>
      </c>
      <c r="B13" s="58">
        <v>665.27</v>
      </c>
    </row>
    <row r="14" spans="1:5" ht="75" customHeight="1">
      <c r="A14" s="164" t="s">
        <v>423</v>
      </c>
      <c r="B14" s="164"/>
    </row>
    <row r="15" spans="1:5" ht="22.5" customHeight="1">
      <c r="A15" s="165"/>
      <c r="B15" s="63"/>
    </row>
    <row r="16" spans="1:5" ht="22.5" customHeight="1">
      <c r="A16" s="165"/>
      <c r="B16" s="63"/>
    </row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  <row r="31" ht="22.5" customHeight="1"/>
  </sheetData>
  <mergeCells count="3">
    <mergeCell ref="A2:B2"/>
    <mergeCell ref="A14:B14"/>
    <mergeCell ref="A15:A16"/>
  </mergeCells>
  <phoneticPr fontId="37" type="noConversion"/>
  <printOptions horizontalCentered="1"/>
  <pageMargins left="0.52" right="0.55000000000000004" top="0.98425196850393704" bottom="0.98425196850393704" header="0.511811023622047" footer="0.511811023622047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B30"/>
  <sheetViews>
    <sheetView showZeros="0" view="pageBreakPreview" workbookViewId="0">
      <selection activeCell="A2" sqref="A2:B2"/>
    </sheetView>
  </sheetViews>
  <sheetFormatPr defaultColWidth="9" defaultRowHeight="14.25"/>
  <cols>
    <col min="1" max="1" width="38.875" style="31" customWidth="1"/>
    <col min="2" max="2" width="22" style="31" customWidth="1"/>
    <col min="3" max="16384" width="9" style="31"/>
  </cols>
  <sheetData>
    <row r="1" spans="1:2" ht="20.25" customHeight="1">
      <c r="A1" s="48" t="s">
        <v>424</v>
      </c>
      <c r="B1" s="48"/>
    </row>
    <row r="2" spans="1:2" ht="23.25" customHeight="1">
      <c r="A2" s="146" t="s">
        <v>584</v>
      </c>
      <c r="B2" s="146"/>
    </row>
    <row r="3" spans="1:2" ht="17.25" customHeight="1">
      <c r="B3" s="33" t="s">
        <v>585</v>
      </c>
    </row>
    <row r="4" spans="1:2" ht="29.1" customHeight="1">
      <c r="A4" s="34" t="s">
        <v>3</v>
      </c>
      <c r="B4" s="34" t="s">
        <v>4</v>
      </c>
    </row>
    <row r="5" spans="1:2" ht="22.5" customHeight="1">
      <c r="A5" s="35" t="s">
        <v>80</v>
      </c>
      <c r="B5" s="42">
        <v>172401.81</v>
      </c>
    </row>
    <row r="6" spans="1:2" ht="22.5" customHeight="1">
      <c r="A6" s="35" t="s">
        <v>81</v>
      </c>
      <c r="B6" s="42"/>
    </row>
    <row r="7" spans="1:2" ht="22.5" customHeight="1">
      <c r="A7" s="35" t="s">
        <v>82</v>
      </c>
      <c r="B7" s="42"/>
    </row>
    <row r="8" spans="1:2" ht="22.5" customHeight="1">
      <c r="A8" s="35" t="s">
        <v>83</v>
      </c>
      <c r="B8" s="42">
        <v>85</v>
      </c>
    </row>
    <row r="9" spans="1:2" ht="22.5" customHeight="1">
      <c r="A9" s="41" t="s">
        <v>27</v>
      </c>
      <c r="B9" s="42">
        <f>SUM(B5:B8)</f>
        <v>172486.81</v>
      </c>
    </row>
    <row r="10" spans="1:2" ht="44.1" customHeight="1">
      <c r="A10" s="166"/>
      <c r="B10" s="166"/>
    </row>
    <row r="11" spans="1:2" ht="22.5" customHeight="1"/>
    <row r="12" spans="1:2" ht="22.5" customHeight="1"/>
    <row r="13" spans="1:2" ht="22.5" customHeight="1"/>
    <row r="14" spans="1:2" ht="22.5" customHeight="1"/>
    <row r="15" spans="1:2" ht="22.5" customHeight="1"/>
    <row r="16" spans="1:2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</sheetData>
  <mergeCells count="2">
    <mergeCell ref="A2:B2"/>
    <mergeCell ref="A10:B10"/>
  </mergeCells>
  <phoneticPr fontId="37" type="noConversion"/>
  <printOptions horizontalCentered="1"/>
  <pageMargins left="0.74803149606299202" right="0.74803149606299202" top="0.98425196850393704" bottom="0.98425196850393704" header="0.511811023622047" footer="0.511811023622047"/>
  <pageSetup paperSize="9" scale="91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B45"/>
  <sheetViews>
    <sheetView showZeros="0" view="pageBreakPreview" workbookViewId="0">
      <selection activeCell="B32" sqref="B32"/>
    </sheetView>
  </sheetViews>
  <sheetFormatPr defaultColWidth="9" defaultRowHeight="14.25"/>
  <cols>
    <col min="1" max="1" width="46.25" style="31" customWidth="1"/>
    <col min="2" max="2" width="15.75" style="47" customWidth="1"/>
    <col min="3" max="3" width="9" style="31"/>
    <col min="4" max="4" width="64.875" style="31" customWidth="1"/>
    <col min="5" max="16384" width="9" style="31"/>
  </cols>
  <sheetData>
    <row r="1" spans="1:2">
      <c r="A1" s="48" t="s">
        <v>425</v>
      </c>
      <c r="B1" s="49"/>
    </row>
    <row r="2" spans="1:2" ht="18.75">
      <c r="A2" s="146" t="s">
        <v>599</v>
      </c>
      <c r="B2" s="167"/>
    </row>
    <row r="3" spans="1:2">
      <c r="B3" s="141" t="s">
        <v>585</v>
      </c>
    </row>
    <row r="4" spans="1:2" ht="22.5" customHeight="1">
      <c r="A4" s="34" t="s">
        <v>3</v>
      </c>
      <c r="B4" s="50" t="s">
        <v>4</v>
      </c>
    </row>
    <row r="5" spans="1:2">
      <c r="A5" s="34" t="s">
        <v>426</v>
      </c>
      <c r="B5" s="42">
        <f>B12+B31+B34+B40</f>
        <v>172487</v>
      </c>
    </row>
    <row r="6" spans="1:2">
      <c r="A6" s="51" t="s">
        <v>229</v>
      </c>
      <c r="B6" s="42"/>
    </row>
    <row r="7" spans="1:2">
      <c r="A7" s="51" t="s">
        <v>427</v>
      </c>
      <c r="B7" s="42"/>
    </row>
    <row r="8" spans="1:2">
      <c r="A8" s="52" t="s">
        <v>428</v>
      </c>
      <c r="B8" s="42"/>
    </row>
    <row r="9" spans="1:2">
      <c r="A9" s="52" t="s">
        <v>429</v>
      </c>
      <c r="B9" s="42"/>
    </row>
    <row r="10" spans="1:2">
      <c r="A10" s="51" t="s">
        <v>430</v>
      </c>
      <c r="B10" s="42"/>
    </row>
    <row r="11" spans="1:2">
      <c r="A11" s="52" t="s">
        <v>431</v>
      </c>
      <c r="B11" s="42"/>
    </row>
    <row r="12" spans="1:2">
      <c r="A12" s="51" t="s">
        <v>86</v>
      </c>
      <c r="B12" s="42">
        <f>SUM(B13)</f>
        <v>172344</v>
      </c>
    </row>
    <row r="13" spans="1:2">
      <c r="A13" s="51" t="s">
        <v>432</v>
      </c>
      <c r="B13" s="42">
        <f>SUM(B14:B23)</f>
        <v>172344</v>
      </c>
    </row>
    <row r="14" spans="1:2">
      <c r="A14" s="52" t="s">
        <v>433</v>
      </c>
      <c r="B14" s="42">
        <v>91694</v>
      </c>
    </row>
    <row r="15" spans="1:2">
      <c r="A15" s="52" t="s">
        <v>586</v>
      </c>
      <c r="B15" s="42">
        <v>37767</v>
      </c>
    </row>
    <row r="16" spans="1:2">
      <c r="A16" s="52" t="s">
        <v>587</v>
      </c>
      <c r="B16" s="42">
        <v>29896</v>
      </c>
    </row>
    <row r="17" spans="1:2">
      <c r="A17" s="52" t="s">
        <v>434</v>
      </c>
      <c r="B17" s="42">
        <v>12987</v>
      </c>
    </row>
    <row r="18" spans="1:2">
      <c r="A18" s="52" t="s">
        <v>435</v>
      </c>
      <c r="B18" s="53"/>
    </row>
    <row r="19" spans="1:2">
      <c r="A19" s="52" t="s">
        <v>436</v>
      </c>
      <c r="B19" s="53"/>
    </row>
    <row r="20" spans="1:2">
      <c r="A20" s="52" t="s">
        <v>437</v>
      </c>
      <c r="B20" s="53"/>
    </row>
    <row r="21" spans="1:2">
      <c r="A21" s="52" t="s">
        <v>438</v>
      </c>
      <c r="B21" s="53"/>
    </row>
    <row r="22" spans="1:2">
      <c r="A22" s="52" t="s">
        <v>439</v>
      </c>
      <c r="B22" s="53"/>
    </row>
    <row r="23" spans="1:2">
      <c r="A23" s="52" t="s">
        <v>440</v>
      </c>
      <c r="B23" s="53"/>
    </row>
    <row r="24" spans="1:2">
      <c r="A24" s="51" t="s">
        <v>441</v>
      </c>
      <c r="B24" s="53"/>
    </row>
    <row r="25" spans="1:2">
      <c r="A25" s="52" t="s">
        <v>433</v>
      </c>
      <c r="B25" s="53"/>
    </row>
    <row r="26" spans="1:2">
      <c r="A26" s="51" t="s">
        <v>442</v>
      </c>
      <c r="B26" s="53"/>
    </row>
    <row r="27" spans="1:2">
      <c r="A27" s="52" t="s">
        <v>443</v>
      </c>
      <c r="B27" s="53"/>
    </row>
    <row r="28" spans="1:2">
      <c r="A28" s="51" t="s">
        <v>444</v>
      </c>
      <c r="B28" s="53"/>
    </row>
    <row r="29" spans="1:2">
      <c r="A29" s="52" t="s">
        <v>445</v>
      </c>
      <c r="B29" s="53"/>
    </row>
    <row r="30" spans="1:2">
      <c r="A30" s="52" t="s">
        <v>446</v>
      </c>
      <c r="B30" s="53"/>
    </row>
    <row r="31" spans="1:2">
      <c r="A31" s="51" t="s">
        <v>87</v>
      </c>
      <c r="B31" s="42">
        <f>SUM(B32)</f>
        <v>80</v>
      </c>
    </row>
    <row r="32" spans="1:2">
      <c r="A32" s="51" t="s">
        <v>447</v>
      </c>
      <c r="B32" s="42">
        <f>SUM(B33)</f>
        <v>80</v>
      </c>
    </row>
    <row r="33" spans="1:2">
      <c r="A33" s="52" t="s">
        <v>448</v>
      </c>
      <c r="B33" s="42">
        <v>80</v>
      </c>
    </row>
    <row r="34" spans="1:2">
      <c r="A34" s="51" t="s">
        <v>88</v>
      </c>
      <c r="B34" s="42">
        <f>SUM(B35)</f>
        <v>5</v>
      </c>
    </row>
    <row r="35" spans="1:2">
      <c r="A35" s="51" t="s">
        <v>449</v>
      </c>
      <c r="B35" s="42">
        <f>SUM(B36)</f>
        <v>5</v>
      </c>
    </row>
    <row r="36" spans="1:2">
      <c r="A36" s="52" t="s">
        <v>450</v>
      </c>
      <c r="B36" s="42">
        <v>5</v>
      </c>
    </row>
    <row r="37" spans="1:2">
      <c r="A37" s="52" t="s">
        <v>451</v>
      </c>
      <c r="B37" s="53"/>
    </row>
    <row r="38" spans="1:2">
      <c r="A38" s="52" t="s">
        <v>452</v>
      </c>
      <c r="B38" s="53"/>
    </row>
    <row r="39" spans="1:2">
      <c r="A39" s="52" t="s">
        <v>453</v>
      </c>
      <c r="B39" s="53"/>
    </row>
    <row r="40" spans="1:2">
      <c r="A40" s="51" t="s">
        <v>89</v>
      </c>
      <c r="B40" s="42">
        <f>SUM(B41)</f>
        <v>58</v>
      </c>
    </row>
    <row r="41" spans="1:2">
      <c r="A41" s="51" t="s">
        <v>454</v>
      </c>
      <c r="B41" s="42">
        <f>SUM(B45)</f>
        <v>58</v>
      </c>
    </row>
    <row r="42" spans="1:2">
      <c r="A42" s="52" t="s">
        <v>455</v>
      </c>
      <c r="B42" s="42"/>
    </row>
    <row r="43" spans="1:2">
      <c r="A43" s="52" t="s">
        <v>456</v>
      </c>
      <c r="B43" s="42"/>
    </row>
    <row r="44" spans="1:2">
      <c r="A44" s="52" t="s">
        <v>457</v>
      </c>
      <c r="B44" s="42"/>
    </row>
    <row r="45" spans="1:2">
      <c r="A45" s="52" t="s">
        <v>458</v>
      </c>
      <c r="B45" s="42">
        <v>58</v>
      </c>
    </row>
  </sheetData>
  <autoFilter ref="A4:D45">
    <extLst/>
  </autoFilter>
  <mergeCells count="1">
    <mergeCell ref="A2:B2"/>
  </mergeCells>
  <phoneticPr fontId="37" type="noConversion"/>
  <printOptions horizontalCentered="1"/>
  <pageMargins left="0.34" right="0.27" top="0.70833333333333304" bottom="0.74791666666666701" header="0.82638888888888895" footer="0.2"/>
  <pageSetup paperSize="9" scale="93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view="pageBreakPreview" workbookViewId="0">
      <selection activeCell="H6" sqref="H6"/>
    </sheetView>
  </sheetViews>
  <sheetFormatPr defaultColWidth="9" defaultRowHeight="14.25"/>
  <cols>
    <col min="1" max="1" width="14.75" customWidth="1"/>
    <col min="2" max="9" width="8.375" customWidth="1"/>
  </cols>
  <sheetData>
    <row r="1" spans="1:9">
      <c r="A1" s="10" t="s">
        <v>459</v>
      </c>
      <c r="B1" s="10"/>
    </row>
    <row r="2" spans="1:9" ht="24" customHeight="1">
      <c r="A2" s="155" t="s">
        <v>588</v>
      </c>
      <c r="B2" s="155"/>
      <c r="C2" s="155"/>
      <c r="D2" s="155"/>
      <c r="E2" s="155"/>
      <c r="F2" s="155"/>
      <c r="G2" s="155"/>
      <c r="H2" s="155"/>
      <c r="I2" s="155"/>
    </row>
    <row r="3" spans="1:9" ht="21" customHeight="1">
      <c r="C3" s="33"/>
      <c r="I3" s="33" t="s">
        <v>2</v>
      </c>
    </row>
    <row r="4" spans="1:9" ht="22.5" customHeight="1">
      <c r="A4" s="38" t="s">
        <v>460</v>
      </c>
      <c r="B4" s="38" t="s">
        <v>139</v>
      </c>
      <c r="C4" s="38"/>
      <c r="D4" s="38"/>
      <c r="E4" s="38"/>
      <c r="F4" s="38"/>
      <c r="G4" s="38"/>
      <c r="H4" s="38"/>
      <c r="I4" s="38"/>
    </row>
    <row r="5" spans="1:9" ht="22.5" customHeight="1">
      <c r="A5" s="36" t="s">
        <v>87</v>
      </c>
      <c r="B5" s="46">
        <f>SUM(C5:I5)</f>
        <v>0</v>
      </c>
      <c r="C5" s="46"/>
      <c r="D5" s="46"/>
      <c r="E5" s="46"/>
      <c r="F5" s="46"/>
      <c r="G5" s="46"/>
      <c r="H5" s="46"/>
      <c r="I5" s="46"/>
    </row>
    <row r="6" spans="1:9" ht="22.5" customHeight="1">
      <c r="A6" s="36" t="s">
        <v>461</v>
      </c>
      <c r="B6" s="46">
        <f>SUM(C6:I6)</f>
        <v>0</v>
      </c>
      <c r="C6" s="46"/>
      <c r="D6" s="46"/>
      <c r="E6" s="46"/>
      <c r="F6" s="46"/>
      <c r="G6" s="46"/>
      <c r="H6" s="46"/>
      <c r="I6" s="46"/>
    </row>
    <row r="7" spans="1:9" ht="22.5" customHeight="1">
      <c r="A7" s="38" t="s">
        <v>390</v>
      </c>
      <c r="B7" s="46">
        <f>SUM(C7:I7)</f>
        <v>0</v>
      </c>
      <c r="C7" s="46"/>
      <c r="D7" s="46"/>
      <c r="E7" s="46"/>
      <c r="F7" s="46"/>
      <c r="G7" s="46"/>
      <c r="H7" s="46"/>
      <c r="I7" s="46"/>
    </row>
    <row r="8" spans="1:9" ht="22.5" customHeight="1">
      <c r="A8" s="159" t="s">
        <v>581</v>
      </c>
      <c r="B8" s="159"/>
      <c r="C8" s="159"/>
      <c r="D8" s="159"/>
      <c r="E8" s="159"/>
      <c r="F8" s="159"/>
      <c r="G8" s="159"/>
      <c r="H8" s="159"/>
      <c r="I8" s="159"/>
    </row>
    <row r="9" spans="1:9" ht="22.5" customHeight="1"/>
    <row r="10" spans="1:9" ht="22.5" customHeight="1"/>
    <row r="11" spans="1:9" ht="22.5" customHeight="1"/>
    <row r="12" spans="1:9" ht="22.5" customHeight="1"/>
    <row r="13" spans="1:9" ht="22.5" customHeight="1"/>
    <row r="14" spans="1:9" ht="22.5" customHeight="1"/>
    <row r="15" spans="1:9" ht="22.5" customHeight="1"/>
    <row r="16" spans="1:9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</sheetData>
  <mergeCells count="2">
    <mergeCell ref="A2:I2"/>
    <mergeCell ref="A8:I8"/>
  </mergeCells>
  <phoneticPr fontId="37" type="noConversion"/>
  <printOptions horizontalCentered="1"/>
  <pageMargins left="0.70866141732283505" right="0.70866141732283505" top="0.74803149606299202" bottom="0.74803149606299202" header="0.31496062992126" footer="0.31496062992126"/>
  <pageSetup paperSize="9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B33"/>
  <sheetViews>
    <sheetView view="pageBreakPreview" workbookViewId="0">
      <selection activeCell="A11" sqref="A11:B12"/>
    </sheetView>
  </sheetViews>
  <sheetFormatPr defaultColWidth="9" defaultRowHeight="14.25"/>
  <cols>
    <col min="1" max="1" width="32.875" customWidth="1"/>
    <col min="2" max="2" width="31.625" customWidth="1"/>
  </cols>
  <sheetData>
    <row r="1" spans="1:2">
      <c r="A1" s="10" t="s">
        <v>462</v>
      </c>
      <c r="B1" s="10"/>
    </row>
    <row r="2" spans="1:2" ht="27" customHeight="1">
      <c r="A2" s="146" t="s">
        <v>589</v>
      </c>
      <c r="B2" s="146"/>
    </row>
    <row r="3" spans="1:2" ht="18.75" customHeight="1">
      <c r="A3" s="31"/>
      <c r="B3" s="33" t="s">
        <v>585</v>
      </c>
    </row>
    <row r="4" spans="1:2" s="31" customFormat="1" ht="22.5" customHeight="1">
      <c r="A4" s="34" t="s">
        <v>3</v>
      </c>
      <c r="B4" s="34" t="s">
        <v>4</v>
      </c>
    </row>
    <row r="5" spans="1:2" s="31" customFormat="1" ht="22.5" customHeight="1">
      <c r="A5" s="35" t="s">
        <v>106</v>
      </c>
      <c r="B5" s="42"/>
    </row>
    <row r="6" spans="1:2" s="31" customFormat="1" ht="22.5" customHeight="1">
      <c r="A6" s="35" t="s">
        <v>107</v>
      </c>
      <c r="B6" s="42"/>
    </row>
    <row r="7" spans="1:2" s="31" customFormat="1" ht="22.5" customHeight="1">
      <c r="A7" s="35" t="s">
        <v>108</v>
      </c>
      <c r="B7" s="42"/>
    </row>
    <row r="8" spans="1:2" s="31" customFormat="1" ht="22.5" customHeight="1">
      <c r="A8" s="35" t="s">
        <v>109</v>
      </c>
      <c r="B8" s="42"/>
    </row>
    <row r="9" spans="1:2" s="31" customFormat="1" ht="22.5" customHeight="1">
      <c r="A9" s="35" t="s">
        <v>110</v>
      </c>
      <c r="B9" s="42"/>
    </row>
    <row r="10" spans="1:2" s="31" customFormat="1" ht="22.5" customHeight="1">
      <c r="A10" s="41" t="s">
        <v>27</v>
      </c>
      <c r="B10" s="42">
        <f>SUM(B5:B9)</f>
        <v>0</v>
      </c>
    </row>
    <row r="11" spans="1:2" s="31" customFormat="1" ht="21" customHeight="1">
      <c r="A11" s="150" t="s">
        <v>603</v>
      </c>
      <c r="B11" s="150"/>
    </row>
    <row r="12" spans="1:2" s="31" customFormat="1" ht="18.75" customHeight="1">
      <c r="A12" s="151"/>
      <c r="B12" s="151"/>
    </row>
    <row r="13" spans="1:2" ht="22.5" customHeight="1">
      <c r="A13" s="43"/>
    </row>
    <row r="14" spans="1:2" ht="22.5" customHeight="1">
      <c r="A14" s="44"/>
      <c r="B14" s="45"/>
    </row>
    <row r="15" spans="1:2" ht="22.5" customHeight="1"/>
    <row r="16" spans="1:2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  <row r="31" ht="22.5" customHeight="1"/>
    <row r="32" ht="22.5" customHeight="1"/>
    <row r="33" ht="22.5" customHeight="1"/>
  </sheetData>
  <mergeCells count="2">
    <mergeCell ref="A2:B2"/>
    <mergeCell ref="A11:B12"/>
  </mergeCells>
  <phoneticPr fontId="37" type="noConversion"/>
  <pageMargins left="0.82638888888888895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2"/>
  <sheetViews>
    <sheetView view="pageBreakPreview" workbookViewId="0">
      <selection activeCell="A11" sqref="A11:B11"/>
    </sheetView>
  </sheetViews>
  <sheetFormatPr defaultColWidth="9" defaultRowHeight="14.25"/>
  <cols>
    <col min="1" max="1" width="35" customWidth="1"/>
    <col min="2" max="2" width="28.375" customWidth="1"/>
  </cols>
  <sheetData>
    <row r="1" spans="1:2">
      <c r="A1" s="10" t="s">
        <v>463</v>
      </c>
      <c r="B1" s="10"/>
    </row>
    <row r="2" spans="1:2" ht="24.75" customHeight="1">
      <c r="A2" s="146" t="s">
        <v>590</v>
      </c>
      <c r="B2" s="146"/>
    </row>
    <row r="3" spans="1:2" ht="18" customHeight="1">
      <c r="A3" s="31"/>
      <c r="B3" s="33" t="s">
        <v>585</v>
      </c>
    </row>
    <row r="4" spans="1:2" s="31" customFormat="1" ht="22.5" customHeight="1">
      <c r="A4" s="34" t="s">
        <v>3</v>
      </c>
      <c r="B4" s="34" t="s">
        <v>4</v>
      </c>
    </row>
    <row r="5" spans="1:2" s="31" customFormat="1" ht="22.5" customHeight="1">
      <c r="A5" s="35" t="s">
        <v>112</v>
      </c>
      <c r="B5" s="40"/>
    </row>
    <row r="6" spans="1:2" s="31" customFormat="1" ht="22.5" customHeight="1">
      <c r="A6" s="35" t="s">
        <v>113</v>
      </c>
      <c r="B6" s="40"/>
    </row>
    <row r="7" spans="1:2" s="31" customFormat="1" ht="22.5" customHeight="1">
      <c r="A7" s="35" t="s">
        <v>114</v>
      </c>
      <c r="B7" s="40"/>
    </row>
    <row r="8" spans="1:2" s="31" customFormat="1" ht="22.5" customHeight="1">
      <c r="A8" s="35" t="s">
        <v>464</v>
      </c>
      <c r="B8" s="40"/>
    </row>
    <row r="9" spans="1:2" s="31" customFormat="1" ht="22.5" customHeight="1">
      <c r="A9" s="35" t="s">
        <v>465</v>
      </c>
      <c r="B9" s="40"/>
    </row>
    <row r="10" spans="1:2" s="31" customFormat="1" ht="22.5" customHeight="1">
      <c r="A10" s="41" t="s">
        <v>55</v>
      </c>
      <c r="B10" s="40">
        <f>SUM(B5:B9)</f>
        <v>0</v>
      </c>
    </row>
    <row r="11" spans="1:2" s="31" customFormat="1" ht="32.25" customHeight="1">
      <c r="A11" s="150" t="s">
        <v>602</v>
      </c>
      <c r="B11" s="150"/>
    </row>
    <row r="12" spans="1:2" ht="22.5" customHeight="1"/>
    <row r="13" spans="1:2" ht="22.5" customHeight="1"/>
    <row r="14" spans="1:2" ht="22.5" customHeight="1"/>
    <row r="15" spans="1:2" ht="22.5" customHeight="1"/>
    <row r="16" spans="1:2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  <row r="31" ht="22.5" customHeight="1"/>
    <row r="32" ht="22.5" customHeight="1"/>
  </sheetData>
  <mergeCells count="2">
    <mergeCell ref="A2:B2"/>
    <mergeCell ref="A11:B11"/>
  </mergeCells>
  <phoneticPr fontId="37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B26"/>
  <sheetViews>
    <sheetView view="pageBreakPreview" workbookViewId="0">
      <selection activeCell="B12" sqref="B12"/>
    </sheetView>
  </sheetViews>
  <sheetFormatPr defaultColWidth="9" defaultRowHeight="14.25"/>
  <cols>
    <col min="1" max="1" width="41.625" customWidth="1"/>
    <col min="2" max="2" width="34.125" customWidth="1"/>
    <col min="3" max="3" width="10.25" customWidth="1"/>
    <col min="4" max="4" width="10.125" customWidth="1"/>
  </cols>
  <sheetData>
    <row r="1" spans="1:2" ht="20.25" customHeight="1">
      <c r="A1" s="10" t="s">
        <v>466</v>
      </c>
    </row>
    <row r="2" spans="1:2" ht="21" customHeight="1">
      <c r="A2" s="155" t="s">
        <v>591</v>
      </c>
      <c r="B2" s="155"/>
    </row>
    <row r="3" spans="1:2" ht="19.5" customHeight="1">
      <c r="B3" s="33" t="s">
        <v>2</v>
      </c>
    </row>
    <row r="4" spans="1:2" ht="22.5" customHeight="1">
      <c r="A4" s="38" t="s">
        <v>467</v>
      </c>
      <c r="B4" s="38" t="s">
        <v>389</v>
      </c>
    </row>
    <row r="5" spans="1:2" ht="22.5" customHeight="1">
      <c r="A5" s="36"/>
      <c r="B5" s="36"/>
    </row>
    <row r="6" spans="1:2" ht="22.5" customHeight="1">
      <c r="A6" s="36"/>
      <c r="B6" s="36"/>
    </row>
    <row r="7" spans="1:2" ht="22.5" customHeight="1">
      <c r="A7" s="36"/>
      <c r="B7" s="36"/>
    </row>
    <row r="8" spans="1:2" ht="22.5" customHeight="1">
      <c r="A8" s="36"/>
      <c r="B8" s="36"/>
    </row>
    <row r="9" spans="1:2" ht="22.5" customHeight="1">
      <c r="A9" s="36"/>
      <c r="B9" s="36"/>
    </row>
    <row r="10" spans="1:2" ht="22.5" customHeight="1">
      <c r="A10" s="36"/>
      <c r="B10" s="36"/>
    </row>
    <row r="11" spans="1:2" ht="22.5" customHeight="1">
      <c r="A11" s="36"/>
      <c r="B11" s="36"/>
    </row>
    <row r="12" spans="1:2" ht="22.5" customHeight="1">
      <c r="A12" s="39" t="s">
        <v>592</v>
      </c>
    </row>
    <row r="13" spans="1:2" ht="22.5" customHeight="1"/>
    <row r="14" spans="1:2" ht="22.5" customHeight="1"/>
    <row r="15" spans="1:2" ht="22.5" customHeight="1"/>
    <row r="16" spans="1:2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</sheetData>
  <mergeCells count="1">
    <mergeCell ref="A2:B2"/>
  </mergeCells>
  <phoneticPr fontId="37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B31"/>
  <sheetViews>
    <sheetView view="pageBreakPreview" workbookViewId="0">
      <selection activeCell="A16" sqref="A16"/>
    </sheetView>
  </sheetViews>
  <sheetFormatPr defaultColWidth="9" defaultRowHeight="14.25"/>
  <cols>
    <col min="1" max="1" width="36.75" customWidth="1"/>
    <col min="2" max="2" width="25.25" customWidth="1"/>
  </cols>
  <sheetData>
    <row r="1" spans="1:2" ht="20.25">
      <c r="A1" s="10" t="s">
        <v>468</v>
      </c>
      <c r="B1" s="32"/>
    </row>
    <row r="2" spans="1:2" ht="18.75">
      <c r="A2" s="155" t="s">
        <v>593</v>
      </c>
      <c r="B2" s="155"/>
    </row>
    <row r="3" spans="1:2" ht="18" customHeight="1">
      <c r="A3" s="31"/>
      <c r="B3" s="33" t="s">
        <v>585</v>
      </c>
    </row>
    <row r="4" spans="1:2" s="31" customFormat="1" ht="22.5" customHeight="1">
      <c r="A4" s="34" t="s">
        <v>118</v>
      </c>
      <c r="B4" s="34" t="s">
        <v>4</v>
      </c>
    </row>
    <row r="5" spans="1:2" ht="22.5" customHeight="1">
      <c r="A5" s="35" t="s">
        <v>131</v>
      </c>
      <c r="B5" s="36">
        <v>0</v>
      </c>
    </row>
    <row r="6" spans="1:2" ht="22.5" customHeight="1">
      <c r="A6" s="35" t="s">
        <v>132</v>
      </c>
      <c r="B6" s="36">
        <v>0</v>
      </c>
    </row>
    <row r="7" spans="1:2" ht="22.5" customHeight="1">
      <c r="A7" s="35" t="s">
        <v>133</v>
      </c>
      <c r="B7" s="36">
        <v>0</v>
      </c>
    </row>
    <row r="8" spans="1:2" ht="22.5" customHeight="1">
      <c r="A8" s="35" t="s">
        <v>134</v>
      </c>
      <c r="B8" s="36">
        <v>0</v>
      </c>
    </row>
    <row r="9" spans="1:2" ht="22.5" customHeight="1">
      <c r="A9" s="35" t="s">
        <v>135</v>
      </c>
      <c r="B9" s="36">
        <v>0</v>
      </c>
    </row>
    <row r="10" spans="1:2" ht="22.5" customHeight="1">
      <c r="A10" s="35" t="s">
        <v>136</v>
      </c>
      <c r="B10" s="36">
        <v>0</v>
      </c>
    </row>
    <row r="11" spans="1:2" ht="22.5" customHeight="1">
      <c r="A11" s="35" t="s">
        <v>137</v>
      </c>
      <c r="B11" s="36">
        <v>0</v>
      </c>
    </row>
    <row r="12" spans="1:2" ht="22.5" customHeight="1">
      <c r="A12" s="35" t="s">
        <v>138</v>
      </c>
      <c r="B12" s="36">
        <v>0</v>
      </c>
    </row>
    <row r="13" spans="1:2" ht="22.5" customHeight="1"/>
    <row r="14" spans="1:2" ht="22.5" customHeight="1">
      <c r="A14" s="37" t="s">
        <v>601</v>
      </c>
    </row>
    <row r="15" spans="1:2" ht="22.5" customHeight="1"/>
    <row r="16" spans="1:2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  <row r="31" ht="22.5" customHeight="1"/>
  </sheetData>
  <mergeCells count="1">
    <mergeCell ref="A2:B2"/>
  </mergeCells>
  <phoneticPr fontId="37" type="noConversion"/>
  <pageMargins left="0.75" right="0.75" top="1" bottom="1" header="0.5" footer="0.5"/>
  <pageSetup paperSize="9" orientation="portrait" horizontalDpi="180" verticalDpi="18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B31"/>
  <sheetViews>
    <sheetView view="pageBreakPreview" workbookViewId="0">
      <selection activeCell="A14" sqref="A14"/>
    </sheetView>
  </sheetViews>
  <sheetFormatPr defaultColWidth="9" defaultRowHeight="14.25"/>
  <cols>
    <col min="1" max="1" width="36.625" customWidth="1"/>
    <col min="2" max="2" width="26.25" customWidth="1"/>
  </cols>
  <sheetData>
    <row r="1" spans="1:2" ht="20.25">
      <c r="A1" s="10" t="s">
        <v>469</v>
      </c>
      <c r="B1" s="32"/>
    </row>
    <row r="2" spans="1:2" ht="18.75">
      <c r="A2" s="155" t="s">
        <v>532</v>
      </c>
      <c r="B2" s="155"/>
    </row>
    <row r="3" spans="1:2" ht="18" customHeight="1">
      <c r="A3" s="31"/>
      <c r="B3" s="33" t="s">
        <v>585</v>
      </c>
    </row>
    <row r="4" spans="1:2" s="31" customFormat="1" ht="22.5" customHeight="1">
      <c r="A4" s="34" t="s">
        <v>118</v>
      </c>
      <c r="B4" s="34" t="s">
        <v>4</v>
      </c>
    </row>
    <row r="5" spans="1:2" ht="22.5" customHeight="1">
      <c r="A5" s="35" t="s">
        <v>131</v>
      </c>
      <c r="B5" s="36">
        <v>0</v>
      </c>
    </row>
    <row r="6" spans="1:2" ht="22.5" customHeight="1">
      <c r="A6" s="35" t="s">
        <v>132</v>
      </c>
      <c r="B6" s="36">
        <v>0</v>
      </c>
    </row>
    <row r="7" spans="1:2" ht="22.5" customHeight="1">
      <c r="A7" s="35" t="s">
        <v>133</v>
      </c>
      <c r="B7" s="36">
        <v>0</v>
      </c>
    </row>
    <row r="8" spans="1:2" ht="22.5" customHeight="1">
      <c r="A8" s="35" t="s">
        <v>134</v>
      </c>
      <c r="B8" s="36">
        <v>0</v>
      </c>
    </row>
    <row r="9" spans="1:2" ht="22.5" customHeight="1">
      <c r="A9" s="35" t="s">
        <v>135</v>
      </c>
      <c r="B9" s="36">
        <v>0</v>
      </c>
    </row>
    <row r="10" spans="1:2" ht="22.5" customHeight="1">
      <c r="A10" s="35" t="s">
        <v>136</v>
      </c>
      <c r="B10" s="36">
        <v>0</v>
      </c>
    </row>
    <row r="11" spans="1:2" ht="22.5" customHeight="1">
      <c r="A11" s="35" t="s">
        <v>137</v>
      </c>
      <c r="B11" s="36">
        <v>0</v>
      </c>
    </row>
    <row r="12" spans="1:2" ht="22.5" customHeight="1">
      <c r="A12" s="35" t="s">
        <v>138</v>
      </c>
      <c r="B12" s="36">
        <v>0</v>
      </c>
    </row>
    <row r="13" spans="1:2" ht="22.5" customHeight="1"/>
    <row r="14" spans="1:2" ht="22.5" customHeight="1">
      <c r="A14" s="37" t="s">
        <v>601</v>
      </c>
    </row>
    <row r="15" spans="1:2" ht="22.5" customHeight="1"/>
    <row r="16" spans="1:2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  <row r="31" ht="22.5" customHeight="1"/>
  </sheetData>
  <mergeCells count="1">
    <mergeCell ref="A2:B2"/>
  </mergeCells>
  <phoneticPr fontId="3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2"/>
  <sheetViews>
    <sheetView showZeros="0" view="pageBreakPreview" workbookViewId="0">
      <selection activeCell="A2" sqref="A2:C2"/>
    </sheetView>
  </sheetViews>
  <sheetFormatPr defaultColWidth="9" defaultRowHeight="14.25"/>
  <cols>
    <col min="1" max="1" width="31.5" style="31" customWidth="1"/>
    <col min="2" max="2" width="21.875" style="128" customWidth="1"/>
    <col min="3" max="3" width="23.25" style="128" hidden="1" customWidth="1"/>
    <col min="4" max="16384" width="9" style="31"/>
  </cols>
  <sheetData>
    <row r="1" spans="1:3">
      <c r="A1" s="129" t="s">
        <v>1</v>
      </c>
      <c r="B1" s="130"/>
    </row>
    <row r="2" spans="1:3" ht="18.75">
      <c r="A2" s="146" t="s">
        <v>510</v>
      </c>
      <c r="B2" s="146"/>
      <c r="C2" s="146"/>
    </row>
    <row r="3" spans="1:3">
      <c r="B3" s="33" t="s">
        <v>539</v>
      </c>
      <c r="C3" s="33" t="s">
        <v>2</v>
      </c>
    </row>
    <row r="4" spans="1:3" ht="22.5" customHeight="1">
      <c r="A4" s="34" t="s">
        <v>3</v>
      </c>
      <c r="B4" s="34" t="s">
        <v>4</v>
      </c>
      <c r="C4" s="34" t="s">
        <v>5</v>
      </c>
    </row>
    <row r="5" spans="1:3" ht="22.5" customHeight="1">
      <c r="A5" s="35" t="s">
        <v>6</v>
      </c>
      <c r="B5" s="42">
        <f>SUM(B6:B19)</f>
        <v>73645.460000000006</v>
      </c>
      <c r="C5" s="42">
        <v>1183074.2605969999</v>
      </c>
    </row>
    <row r="6" spans="1:3" ht="22.5" customHeight="1">
      <c r="A6" s="35" t="s">
        <v>7</v>
      </c>
      <c r="B6" s="42">
        <v>29324.06</v>
      </c>
      <c r="C6" s="42">
        <v>523003</v>
      </c>
    </row>
    <row r="7" spans="1:3" ht="22.5" customHeight="1">
      <c r="A7" s="35" t="s">
        <v>8</v>
      </c>
      <c r="B7" s="42">
        <v>14794.85</v>
      </c>
      <c r="C7" s="42">
        <v>232139</v>
      </c>
    </row>
    <row r="8" spans="1:3" ht="22.5" customHeight="1">
      <c r="A8" s="35" t="s">
        <v>9</v>
      </c>
      <c r="B8" s="42">
        <v>3789.24</v>
      </c>
      <c r="C8" s="42">
        <v>72717.332347999996</v>
      </c>
    </row>
    <row r="9" spans="1:3" ht="22.5" customHeight="1">
      <c r="A9" s="35" t="s">
        <v>10</v>
      </c>
      <c r="B9" s="42"/>
      <c r="C9" s="42">
        <v>94.260521999999995</v>
      </c>
    </row>
    <row r="10" spans="1:3" ht="22.5" customHeight="1">
      <c r="A10" s="35" t="s">
        <v>11</v>
      </c>
      <c r="B10" s="42">
        <v>7653.23</v>
      </c>
      <c r="C10" s="42">
        <v>75547.610098999998</v>
      </c>
    </row>
    <row r="11" spans="1:3" ht="22.5" customHeight="1">
      <c r="A11" s="35" t="s">
        <v>12</v>
      </c>
      <c r="B11" s="42">
        <v>7490.07</v>
      </c>
      <c r="C11" s="42">
        <v>64792.268871</v>
      </c>
    </row>
    <row r="12" spans="1:3" ht="22.5" customHeight="1">
      <c r="A12" s="35" t="s">
        <v>13</v>
      </c>
      <c r="B12" s="42">
        <v>3150.81</v>
      </c>
      <c r="C12" s="42">
        <v>20889.919204000002</v>
      </c>
    </row>
    <row r="13" spans="1:3" ht="22.5" customHeight="1">
      <c r="A13" s="35" t="s">
        <v>14</v>
      </c>
      <c r="B13" s="42">
        <v>3912.05</v>
      </c>
      <c r="C13" s="42">
        <v>29736.950967000001</v>
      </c>
    </row>
    <row r="14" spans="1:3" ht="22.5" customHeight="1">
      <c r="A14" s="35" t="s">
        <v>15</v>
      </c>
      <c r="B14" s="42">
        <v>2175.29</v>
      </c>
      <c r="C14" s="42">
        <v>52326.924591000003</v>
      </c>
    </row>
    <row r="15" spans="1:3" ht="22.5" customHeight="1">
      <c r="A15" s="35" t="s">
        <v>16</v>
      </c>
      <c r="B15" s="42">
        <v>0.75</v>
      </c>
      <c r="C15" s="42">
        <v>1214.5241020000001</v>
      </c>
    </row>
    <row r="16" spans="1:3" ht="22.5" customHeight="1">
      <c r="A16" s="35" t="s">
        <v>17</v>
      </c>
      <c r="B16" s="42">
        <v>1075.58</v>
      </c>
      <c r="C16" s="42">
        <v>3777.4046250000001</v>
      </c>
    </row>
    <row r="17" spans="1:3" ht="22.5" customHeight="1">
      <c r="A17" s="35" t="s">
        <v>18</v>
      </c>
      <c r="B17" s="42"/>
      <c r="C17" s="42">
        <v>100529.473703</v>
      </c>
    </row>
    <row r="18" spans="1:3" ht="22.5" customHeight="1">
      <c r="A18" s="35" t="s">
        <v>19</v>
      </c>
      <c r="B18" s="42">
        <v>279.52999999999997</v>
      </c>
      <c r="C18" s="42">
        <v>5853.86841</v>
      </c>
    </row>
    <row r="19" spans="1:3" ht="22.5" customHeight="1">
      <c r="A19" s="35" t="s">
        <v>20</v>
      </c>
      <c r="B19" s="42"/>
      <c r="C19" s="42">
        <v>451.72315500000002</v>
      </c>
    </row>
    <row r="20" spans="1:3" ht="22.5" customHeight="1">
      <c r="A20" s="35" t="s">
        <v>21</v>
      </c>
      <c r="B20" s="42">
        <f>SUM(B21:B25)</f>
        <v>14660.25</v>
      </c>
      <c r="C20" s="42">
        <v>232870.35666200001</v>
      </c>
    </row>
    <row r="21" spans="1:3" ht="22.5" customHeight="1">
      <c r="A21" s="35" t="s">
        <v>22</v>
      </c>
      <c r="B21" s="42">
        <v>5360.25</v>
      </c>
      <c r="C21" s="42">
        <v>60153</v>
      </c>
    </row>
    <row r="22" spans="1:3" ht="22.5" customHeight="1">
      <c r="A22" s="35" t="s">
        <v>23</v>
      </c>
      <c r="B22" s="42">
        <v>800</v>
      </c>
      <c r="C22" s="42">
        <v>47383.962045</v>
      </c>
    </row>
    <row r="23" spans="1:3" ht="22.5" customHeight="1">
      <c r="A23" s="35" t="s">
        <v>24</v>
      </c>
      <c r="B23" s="42"/>
      <c r="C23" s="42">
        <v>22051.602235999999</v>
      </c>
    </row>
    <row r="24" spans="1:3" ht="22.5" customHeight="1">
      <c r="A24" s="35" t="s">
        <v>25</v>
      </c>
      <c r="B24" s="42">
        <v>8500</v>
      </c>
      <c r="C24" s="42">
        <v>103130.614581</v>
      </c>
    </row>
    <row r="25" spans="1:3" ht="22.5" customHeight="1">
      <c r="A25" s="35" t="s">
        <v>26</v>
      </c>
      <c r="B25" s="42"/>
      <c r="C25" s="42">
        <v>151.17779999999999</v>
      </c>
    </row>
    <row r="26" spans="1:3" ht="22.5" customHeight="1">
      <c r="A26" s="41" t="s">
        <v>27</v>
      </c>
      <c r="B26" s="42">
        <f>B5+B20</f>
        <v>88305.71</v>
      </c>
      <c r="C26" s="42">
        <v>1415944.617259</v>
      </c>
    </row>
    <row r="27" spans="1:3" ht="54.95" customHeight="1">
      <c r="A27" s="147"/>
      <c r="B27" s="147"/>
      <c r="C27" s="147"/>
    </row>
    <row r="28" spans="1:3" ht="22.5" customHeight="1">
      <c r="A28" s="147"/>
      <c r="B28" s="147"/>
      <c r="C28" s="147"/>
    </row>
    <row r="29" spans="1:3" ht="22.5" customHeight="1"/>
    <row r="30" spans="1:3" ht="22.5" customHeight="1"/>
    <row r="31" spans="1:3" ht="22.5" customHeight="1"/>
    <row r="32" spans="1:3" ht="22.5" customHeight="1"/>
  </sheetData>
  <mergeCells count="3">
    <mergeCell ref="A2:C2"/>
    <mergeCell ref="A27:C27"/>
    <mergeCell ref="A28:C28"/>
  </mergeCells>
  <phoneticPr fontId="37" type="noConversion"/>
  <printOptions horizontalCentered="1"/>
  <pageMargins left="0.74803149606299202" right="0.74803149606299202" top="0.98425196850393704" bottom="0.98425196850393704" header="0.511811023622047" footer="0.511811023622047"/>
  <pageSetup paperSize="9" scale="88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H23"/>
  <sheetViews>
    <sheetView view="pageBreakPreview" workbookViewId="0">
      <selection activeCell="E20" sqref="E20"/>
    </sheetView>
  </sheetViews>
  <sheetFormatPr defaultColWidth="9" defaultRowHeight="14.25"/>
  <cols>
    <col min="1" max="1" width="11.875" customWidth="1"/>
    <col min="2" max="7" width="10.875" customWidth="1"/>
  </cols>
  <sheetData>
    <row r="1" spans="1:8">
      <c r="A1" s="10" t="s">
        <v>470</v>
      </c>
    </row>
    <row r="2" spans="1:8" ht="26.25" customHeight="1">
      <c r="A2" s="168" t="s">
        <v>594</v>
      </c>
      <c r="B2" s="168"/>
      <c r="C2" s="168"/>
      <c r="D2" s="168"/>
      <c r="E2" s="168"/>
      <c r="F2" s="168"/>
      <c r="G2" s="168"/>
      <c r="H2" s="22"/>
    </row>
    <row r="3" spans="1:8" ht="14.25" customHeight="1">
      <c r="A3" s="11"/>
      <c r="B3" s="11"/>
      <c r="C3" s="11"/>
      <c r="D3" s="12"/>
      <c r="E3" s="11"/>
      <c r="F3" s="11"/>
      <c r="G3" s="23" t="s">
        <v>471</v>
      </c>
      <c r="H3" s="11"/>
    </row>
    <row r="4" spans="1:8" ht="31.5" customHeight="1">
      <c r="A4" s="169" t="s">
        <v>472</v>
      </c>
      <c r="B4" s="169" t="s">
        <v>473</v>
      </c>
      <c r="C4" s="169"/>
      <c r="D4" s="169"/>
      <c r="E4" s="169" t="s">
        <v>474</v>
      </c>
      <c r="F4" s="169"/>
      <c r="G4" s="169"/>
    </row>
    <row r="5" spans="1:8" ht="31.5" customHeight="1">
      <c r="A5" s="169"/>
      <c r="B5" s="24"/>
      <c r="C5" s="24" t="s">
        <v>475</v>
      </c>
      <c r="D5" s="24" t="s">
        <v>476</v>
      </c>
      <c r="E5" s="24"/>
      <c r="F5" s="24" t="s">
        <v>475</v>
      </c>
      <c r="G5" s="24" t="s">
        <v>476</v>
      </c>
    </row>
    <row r="6" spans="1:8" ht="31.5" customHeight="1">
      <c r="A6" s="24" t="s">
        <v>477</v>
      </c>
      <c r="B6" s="24" t="s">
        <v>478</v>
      </c>
      <c r="C6" s="24" t="s">
        <v>479</v>
      </c>
      <c r="D6" s="24" t="s">
        <v>480</v>
      </c>
      <c r="E6" s="24" t="s">
        <v>481</v>
      </c>
      <c r="F6" s="24" t="s">
        <v>482</v>
      </c>
      <c r="G6" s="24" t="s">
        <v>483</v>
      </c>
    </row>
    <row r="7" spans="1:8" ht="31.5" customHeight="1">
      <c r="A7" s="25" t="s">
        <v>595</v>
      </c>
      <c r="B7" s="26"/>
      <c r="C7" s="27"/>
      <c r="D7" s="27"/>
      <c r="E7" s="28"/>
      <c r="F7" s="27"/>
      <c r="G7" s="27"/>
    </row>
    <row r="8" spans="1:8" ht="22.5" customHeight="1">
      <c r="A8" s="29"/>
      <c r="B8" s="30"/>
      <c r="C8" s="30"/>
      <c r="D8" s="30"/>
      <c r="E8" s="30"/>
      <c r="F8" s="30"/>
      <c r="G8" s="30"/>
    </row>
    <row r="9" spans="1:8" ht="22.5" customHeight="1">
      <c r="A9" s="21" t="s">
        <v>596</v>
      </c>
    </row>
    <row r="10" spans="1:8" ht="22.5" customHeight="1"/>
    <row r="11" spans="1:8" ht="22.5" customHeight="1"/>
    <row r="12" spans="1:8" ht="22.5" customHeight="1"/>
    <row r="13" spans="1:8" ht="22.5" customHeight="1"/>
    <row r="14" spans="1:8" ht="22.5" customHeight="1"/>
    <row r="15" spans="1:8" ht="22.5" customHeight="1"/>
    <row r="16" spans="1:8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</sheetData>
  <mergeCells count="4">
    <mergeCell ref="A2:G2"/>
    <mergeCell ref="B4:D4"/>
    <mergeCell ref="E4:G4"/>
    <mergeCell ref="A4:A5"/>
  </mergeCells>
  <phoneticPr fontId="37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view="pageBreakPreview" workbookViewId="0">
      <selection activeCell="H16" sqref="H16"/>
    </sheetView>
  </sheetViews>
  <sheetFormatPr defaultColWidth="9" defaultRowHeight="14.25"/>
  <cols>
    <col min="1" max="1" width="15.5" customWidth="1"/>
    <col min="2" max="2" width="10.625" customWidth="1"/>
    <col min="3" max="3" width="8.625" customWidth="1"/>
    <col min="4" max="5" width="15.875" customWidth="1"/>
    <col min="6" max="6" width="8" customWidth="1"/>
    <col min="7" max="7" width="7.75" customWidth="1"/>
    <col min="8" max="8" width="10" customWidth="1"/>
  </cols>
  <sheetData>
    <row r="1" spans="1:8">
      <c r="A1" s="10" t="s">
        <v>484</v>
      </c>
    </row>
    <row r="2" spans="1:8" ht="26.25" customHeight="1">
      <c r="A2" s="168" t="s">
        <v>597</v>
      </c>
      <c r="B2" s="168"/>
      <c r="C2" s="168"/>
      <c r="D2" s="168"/>
      <c r="E2" s="168"/>
      <c r="F2" s="168"/>
      <c r="G2" s="168"/>
      <c r="H2" s="168"/>
    </row>
    <row r="3" spans="1:8" ht="21.75" customHeight="1">
      <c r="A3" s="11"/>
      <c r="B3" s="11"/>
      <c r="C3" s="11"/>
      <c r="D3" s="12"/>
      <c r="E3" s="11"/>
      <c r="F3" s="11"/>
      <c r="G3" s="11"/>
      <c r="H3" s="12" t="s">
        <v>485</v>
      </c>
    </row>
    <row r="4" spans="1:8" s="9" customFormat="1" ht="38.25" customHeight="1">
      <c r="A4" s="13" t="s">
        <v>486</v>
      </c>
      <c r="B4" s="14" t="s">
        <v>487</v>
      </c>
      <c r="C4" s="14" t="s">
        <v>488</v>
      </c>
      <c r="D4" s="13" t="s">
        <v>489</v>
      </c>
      <c r="E4" s="14" t="s">
        <v>490</v>
      </c>
      <c r="F4" s="14" t="s">
        <v>491</v>
      </c>
      <c r="G4" s="15" t="s">
        <v>492</v>
      </c>
      <c r="H4" s="14" t="s">
        <v>493</v>
      </c>
    </row>
    <row r="5" spans="1:8" s="9" customFormat="1" ht="38.25" customHeight="1">
      <c r="A5" s="19"/>
      <c r="B5" s="16"/>
      <c r="C5" s="16"/>
      <c r="D5" s="16"/>
      <c r="E5" s="16"/>
      <c r="F5" s="16"/>
      <c r="G5" s="17"/>
      <c r="H5" s="18"/>
    </row>
    <row r="6" spans="1:8" s="9" customFormat="1" ht="38.25" customHeight="1">
      <c r="A6" s="19"/>
      <c r="B6" s="16"/>
      <c r="C6" s="16"/>
      <c r="D6" s="16"/>
      <c r="E6" s="16"/>
      <c r="F6" s="16"/>
      <c r="G6" s="19"/>
      <c r="H6" s="18"/>
    </row>
    <row r="7" spans="1:8" ht="38.25" customHeight="1">
      <c r="A7" s="19"/>
      <c r="B7" s="16"/>
      <c r="C7" s="16"/>
      <c r="D7" s="16"/>
      <c r="E7" s="16"/>
      <c r="F7" s="16"/>
      <c r="G7" s="19"/>
      <c r="H7" s="18"/>
    </row>
    <row r="8" spans="1:8" ht="38.25" customHeight="1">
      <c r="A8" s="19"/>
      <c r="B8" s="16"/>
      <c r="C8" s="16"/>
      <c r="D8" s="16"/>
      <c r="E8" s="16"/>
      <c r="F8" s="16"/>
      <c r="G8" s="19"/>
      <c r="H8" s="18"/>
    </row>
    <row r="9" spans="1:8" ht="38.25" customHeight="1">
      <c r="A9" s="19"/>
      <c r="B9" s="16"/>
      <c r="C9" s="16"/>
      <c r="D9" s="16"/>
      <c r="E9" s="16"/>
      <c r="F9" s="16"/>
      <c r="G9" s="19"/>
      <c r="H9" s="18"/>
    </row>
    <row r="10" spans="1:8" ht="38.25" customHeight="1">
      <c r="A10" s="19"/>
      <c r="B10" s="20"/>
      <c r="C10" s="16"/>
      <c r="D10" s="16"/>
      <c r="E10" s="16"/>
      <c r="F10" s="16"/>
      <c r="G10" s="19"/>
      <c r="H10" s="18"/>
    </row>
    <row r="11" spans="1:8" ht="22.5" customHeight="1"/>
    <row r="12" spans="1:8" ht="22.5" customHeight="1">
      <c r="A12" s="21" t="s">
        <v>596</v>
      </c>
    </row>
    <row r="13" spans="1:8" ht="22.5" customHeight="1"/>
    <row r="14" spans="1:8" ht="22.5" customHeight="1"/>
    <row r="15" spans="1:8" ht="22.5" customHeight="1"/>
    <row r="16" spans="1:8" ht="22.5" customHeight="1"/>
    <row r="17" ht="22.5" customHeight="1"/>
    <row r="18" ht="22.5" customHeight="1"/>
    <row r="19" ht="22.5" customHeight="1"/>
  </sheetData>
  <mergeCells count="1">
    <mergeCell ref="A2:H2"/>
  </mergeCells>
  <phoneticPr fontId="37" type="noConversion"/>
  <conditionalFormatting sqref="A9">
    <cfRule type="duplicateValues" dxfId="3" priority="3"/>
    <cfRule type="duplicateValues" dxfId="2" priority="4"/>
  </conditionalFormatting>
  <conditionalFormatting sqref="A10">
    <cfRule type="duplicateValues" dxfId="1" priority="1"/>
    <cfRule type="duplicateValues" dxfId="0" priority="2"/>
  </conditionalFormatting>
  <pageMargins left="0.43307086614173201" right="0.31496062992126" top="0.78740157480314998" bottom="0.74803149606299202" header="0.31496062992126" footer="0.31496062992126"/>
  <pageSetup paperSize="9" scale="97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B28"/>
  <sheetViews>
    <sheetView view="pageBreakPreview" workbookViewId="0">
      <selection activeCell="B15" sqref="B15"/>
    </sheetView>
  </sheetViews>
  <sheetFormatPr defaultColWidth="9" defaultRowHeight="14.25"/>
  <cols>
    <col min="1" max="1" width="40" customWidth="1"/>
    <col min="2" max="2" width="21.125" customWidth="1"/>
  </cols>
  <sheetData>
    <row r="1" spans="1:2" ht="21.75" customHeight="1">
      <c r="A1" s="1" t="s">
        <v>494</v>
      </c>
      <c r="B1" s="2"/>
    </row>
    <row r="2" spans="1:2" ht="26.25" customHeight="1">
      <c r="A2" s="170" t="s">
        <v>598</v>
      </c>
      <c r="B2" s="171"/>
    </row>
    <row r="3" spans="1:2" ht="17.25" customHeight="1">
      <c r="A3" s="3"/>
      <c r="B3" s="4" t="s">
        <v>471</v>
      </c>
    </row>
    <row r="4" spans="1:2">
      <c r="A4" s="5" t="s">
        <v>118</v>
      </c>
      <c r="B4" s="5" t="s">
        <v>600</v>
      </c>
    </row>
    <row r="5" spans="1:2">
      <c r="A5" s="6" t="s">
        <v>495</v>
      </c>
      <c r="B5" s="7"/>
    </row>
    <row r="6" spans="1:2">
      <c r="A6" s="6" t="s">
        <v>496</v>
      </c>
      <c r="B6" s="7"/>
    </row>
    <row r="7" spans="1:2">
      <c r="A7" s="6" t="s">
        <v>497</v>
      </c>
      <c r="B7" s="7"/>
    </row>
    <row r="8" spans="1:2">
      <c r="A8" s="6" t="s">
        <v>498</v>
      </c>
      <c r="B8" s="7"/>
    </row>
    <row r="9" spans="1:2">
      <c r="A9" s="6" t="s">
        <v>496</v>
      </c>
      <c r="B9" s="7"/>
    </row>
    <row r="10" spans="1:2">
      <c r="A10" s="6" t="s">
        <v>497</v>
      </c>
      <c r="B10" s="7"/>
    </row>
    <row r="11" spans="1:2">
      <c r="A11" s="6" t="s">
        <v>499</v>
      </c>
      <c r="B11" s="7"/>
    </row>
    <row r="12" spans="1:2">
      <c r="A12" s="6" t="s">
        <v>500</v>
      </c>
      <c r="B12" s="7"/>
    </row>
    <row r="13" spans="1:2">
      <c r="A13" s="6" t="s">
        <v>501</v>
      </c>
      <c r="B13" s="7"/>
    </row>
    <row r="14" spans="1:2">
      <c r="A14" s="6" t="s">
        <v>502</v>
      </c>
      <c r="B14" s="7"/>
    </row>
    <row r="15" spans="1:2">
      <c r="A15" s="6" t="s">
        <v>503</v>
      </c>
      <c r="B15" s="7"/>
    </row>
    <row r="16" spans="1:2">
      <c r="A16" s="6" t="s">
        <v>504</v>
      </c>
      <c r="B16" s="7"/>
    </row>
    <row r="17" spans="1:2">
      <c r="A17" s="6" t="s">
        <v>496</v>
      </c>
      <c r="B17" s="7"/>
    </row>
    <row r="18" spans="1:2">
      <c r="A18" s="6" t="s">
        <v>505</v>
      </c>
      <c r="B18" s="7"/>
    </row>
    <row r="19" spans="1:2">
      <c r="A19" s="6" t="s">
        <v>506</v>
      </c>
      <c r="B19" s="7"/>
    </row>
    <row r="20" spans="1:2">
      <c r="A20" s="6" t="s">
        <v>496</v>
      </c>
      <c r="B20" s="7"/>
    </row>
    <row r="21" spans="1:2">
      <c r="A21" s="6" t="s">
        <v>497</v>
      </c>
      <c r="B21" s="7"/>
    </row>
    <row r="22" spans="1:2">
      <c r="A22" s="6" t="s">
        <v>507</v>
      </c>
      <c r="B22" s="7"/>
    </row>
    <row r="23" spans="1:2">
      <c r="A23" s="6" t="s">
        <v>496</v>
      </c>
      <c r="B23" s="7"/>
    </row>
    <row r="24" spans="1:2">
      <c r="A24" s="6" t="s">
        <v>505</v>
      </c>
      <c r="B24" s="8"/>
    </row>
    <row r="25" spans="1:2">
      <c r="A25" s="6" t="s">
        <v>508</v>
      </c>
      <c r="B25" s="8"/>
    </row>
    <row r="26" spans="1:2">
      <c r="A26" s="6" t="s">
        <v>496</v>
      </c>
      <c r="B26" s="8"/>
    </row>
    <row r="27" spans="1:2">
      <c r="A27" s="6" t="s">
        <v>505</v>
      </c>
      <c r="B27" s="8"/>
    </row>
    <row r="28" spans="1:2" ht="19.5" customHeight="1">
      <c r="A28" s="172" t="s">
        <v>596</v>
      </c>
      <c r="B28" s="172"/>
    </row>
  </sheetData>
  <mergeCells count="2">
    <mergeCell ref="A2:B2"/>
    <mergeCell ref="A28:B28"/>
  </mergeCells>
  <phoneticPr fontId="37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3"/>
  <sheetViews>
    <sheetView showZeros="0" view="pageBreakPreview" workbookViewId="0">
      <selection activeCell="A11" sqref="A11:XFD11"/>
    </sheetView>
  </sheetViews>
  <sheetFormatPr defaultColWidth="9" defaultRowHeight="14.25"/>
  <cols>
    <col min="1" max="1" width="32" style="31" customWidth="1"/>
    <col min="2" max="2" width="21.875" style="31" customWidth="1"/>
    <col min="3" max="16384" width="9" style="31"/>
  </cols>
  <sheetData>
    <row r="1" spans="1:2">
      <c r="A1" s="48" t="s">
        <v>28</v>
      </c>
      <c r="B1" s="48"/>
    </row>
    <row r="2" spans="1:2" ht="18.75">
      <c r="A2" s="146" t="s">
        <v>511</v>
      </c>
      <c r="B2" s="146"/>
    </row>
    <row r="3" spans="1:2">
      <c r="B3" s="33" t="s">
        <v>539</v>
      </c>
    </row>
    <row r="4" spans="1:2" ht="22.5" customHeight="1">
      <c r="A4" s="34" t="s">
        <v>3</v>
      </c>
      <c r="B4" s="34" t="s">
        <v>4</v>
      </c>
    </row>
    <row r="5" spans="1:2" ht="22.5" customHeight="1">
      <c r="A5" s="35" t="s">
        <v>29</v>
      </c>
      <c r="B5" s="42">
        <v>3299.64</v>
      </c>
    </row>
    <row r="6" spans="1:2" ht="22.5" customHeight="1">
      <c r="A6" s="35" t="s">
        <v>30</v>
      </c>
      <c r="B6" s="42"/>
    </row>
    <row r="7" spans="1:2" ht="22.5" customHeight="1">
      <c r="A7" s="35" t="s">
        <v>31</v>
      </c>
      <c r="B7" s="42">
        <v>24.7</v>
      </c>
    </row>
    <row r="8" spans="1:2" ht="22.5" customHeight="1">
      <c r="A8" s="35" t="s">
        <v>32</v>
      </c>
      <c r="B8" s="42">
        <v>1376.5</v>
      </c>
    </row>
    <row r="9" spans="1:2" ht="22.5" customHeight="1">
      <c r="A9" s="35" t="s">
        <v>33</v>
      </c>
      <c r="B9" s="42">
        <v>11063.42</v>
      </c>
    </row>
    <row r="10" spans="1:2" ht="22.5" customHeight="1">
      <c r="A10" s="35" t="s">
        <v>34</v>
      </c>
      <c r="B10" s="42"/>
    </row>
    <row r="11" spans="1:2" ht="22.5" customHeight="1">
      <c r="A11" s="35" t="s">
        <v>35</v>
      </c>
      <c r="B11" s="42">
        <v>376.57</v>
      </c>
    </row>
    <row r="12" spans="1:2" ht="22.5" customHeight="1">
      <c r="A12" s="35" t="s">
        <v>36</v>
      </c>
      <c r="B12" s="42">
        <v>8464.2999999999993</v>
      </c>
    </row>
    <row r="13" spans="1:2" ht="22.5" customHeight="1">
      <c r="A13" s="35" t="s">
        <v>37</v>
      </c>
      <c r="B13" s="42">
        <v>2783.07</v>
      </c>
    </row>
    <row r="14" spans="1:2" ht="22.5" customHeight="1">
      <c r="A14" s="35" t="s">
        <v>38</v>
      </c>
      <c r="B14" s="42">
        <v>568.61</v>
      </c>
    </row>
    <row r="15" spans="1:2" ht="22.5" customHeight="1">
      <c r="A15" s="35" t="s">
        <v>39</v>
      </c>
      <c r="B15" s="42">
        <v>21963.38</v>
      </c>
    </row>
    <row r="16" spans="1:2" ht="22.5" customHeight="1">
      <c r="A16" s="35" t="s">
        <v>40</v>
      </c>
      <c r="B16" s="42">
        <v>3251.11</v>
      </c>
    </row>
    <row r="17" spans="1:2" ht="22.5" customHeight="1">
      <c r="A17" s="35" t="s">
        <v>41</v>
      </c>
      <c r="B17" s="42"/>
    </row>
    <row r="18" spans="1:2" ht="22.5" customHeight="1">
      <c r="A18" s="35" t="s">
        <v>42</v>
      </c>
      <c r="B18" s="42">
        <v>994.73</v>
      </c>
    </row>
    <row r="19" spans="1:2" ht="22.5" customHeight="1">
      <c r="A19" s="35" t="s">
        <v>43</v>
      </c>
      <c r="B19" s="42"/>
    </row>
    <row r="20" spans="1:2" ht="22.5" customHeight="1">
      <c r="A20" s="35" t="s">
        <v>44</v>
      </c>
      <c r="B20" s="42"/>
    </row>
    <row r="21" spans="1:2" ht="22.5" customHeight="1">
      <c r="A21" s="35" t="s">
        <v>45</v>
      </c>
      <c r="B21" s="42"/>
    </row>
    <row r="22" spans="1:2" ht="22.5" customHeight="1">
      <c r="A22" s="35" t="s">
        <v>46</v>
      </c>
      <c r="B22" s="42"/>
    </row>
    <row r="23" spans="1:2" ht="22.5" customHeight="1">
      <c r="A23" s="35" t="s">
        <v>47</v>
      </c>
      <c r="B23" s="42"/>
    </row>
    <row r="24" spans="1:2" ht="22.5" customHeight="1">
      <c r="A24" s="35" t="s">
        <v>48</v>
      </c>
      <c r="B24" s="42"/>
    </row>
    <row r="25" spans="1:2" ht="22.5" customHeight="1">
      <c r="A25" s="35" t="s">
        <v>49</v>
      </c>
      <c r="B25" s="42">
        <v>113</v>
      </c>
    </row>
    <row r="26" spans="1:2" ht="22.5" customHeight="1">
      <c r="A26" s="35" t="s">
        <v>50</v>
      </c>
      <c r="B26" s="42"/>
    </row>
    <row r="27" spans="1:2" ht="22.5" customHeight="1">
      <c r="A27" s="35" t="s">
        <v>51</v>
      </c>
      <c r="B27" s="42"/>
    </row>
    <row r="28" spans="1:2" ht="22.5" customHeight="1">
      <c r="A28" s="35" t="s">
        <v>52</v>
      </c>
      <c r="B28" s="42"/>
    </row>
    <row r="29" spans="1:2" ht="22.5" customHeight="1">
      <c r="A29" s="35" t="s">
        <v>53</v>
      </c>
      <c r="B29" s="42"/>
    </row>
    <row r="30" spans="1:2" ht="22.5" customHeight="1">
      <c r="A30" s="35" t="s">
        <v>54</v>
      </c>
      <c r="B30" s="42"/>
    </row>
    <row r="31" spans="1:2" ht="22.5" customHeight="1">
      <c r="A31" s="41" t="s">
        <v>55</v>
      </c>
      <c r="B31" s="42">
        <f>SUM(B5:B30)-B29</f>
        <v>54279.030000000006</v>
      </c>
    </row>
    <row r="32" spans="1:2" ht="22.5" customHeight="1">
      <c r="A32" s="127"/>
      <c r="B32" s="127"/>
    </row>
    <row r="33" spans="1:2">
      <c r="A33" s="127"/>
      <c r="B33" s="127"/>
    </row>
  </sheetData>
  <mergeCells count="1">
    <mergeCell ref="A2:B2"/>
  </mergeCells>
  <phoneticPr fontId="37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view="pageBreakPreview" workbookViewId="0">
      <selection activeCell="B17" sqref="B17"/>
    </sheetView>
  </sheetViews>
  <sheetFormatPr defaultColWidth="9" defaultRowHeight="14.25"/>
  <cols>
    <col min="1" max="1" width="20.375" customWidth="1"/>
    <col min="2" max="2" width="14.875" customWidth="1"/>
    <col min="3" max="3" width="13.75" hidden="1" customWidth="1"/>
    <col min="4" max="4" width="23" customWidth="1"/>
    <col min="5" max="5" width="13.125" customWidth="1"/>
    <col min="6" max="6" width="12.625" hidden="1" customWidth="1"/>
  </cols>
  <sheetData>
    <row r="1" spans="1:6">
      <c r="A1" s="10" t="s">
        <v>56</v>
      </c>
    </row>
    <row r="2" spans="1:6" ht="24.75" customHeight="1">
      <c r="A2" s="148" t="s">
        <v>536</v>
      </c>
      <c r="B2" s="148"/>
      <c r="C2" s="148"/>
      <c r="D2" s="148"/>
      <c r="E2" s="148"/>
    </row>
    <row r="3" spans="1:6">
      <c r="B3" s="11"/>
      <c r="C3" s="11"/>
      <c r="D3" s="11"/>
      <c r="E3" s="138" t="s">
        <v>541</v>
      </c>
      <c r="F3" s="11" t="s">
        <v>2</v>
      </c>
    </row>
    <row r="4" spans="1:6" ht="22.5" customHeight="1">
      <c r="A4" s="34" t="s">
        <v>3</v>
      </c>
      <c r="B4" s="34" t="s">
        <v>4</v>
      </c>
      <c r="C4" s="34" t="s">
        <v>5</v>
      </c>
      <c r="D4" s="34" t="s">
        <v>3</v>
      </c>
      <c r="E4" s="34" t="s">
        <v>4</v>
      </c>
      <c r="F4" s="34" t="s">
        <v>5</v>
      </c>
    </row>
    <row r="5" spans="1:6" ht="22.5" customHeight="1">
      <c r="A5" s="77" t="s">
        <v>57</v>
      </c>
      <c r="B5" s="42">
        <v>88306</v>
      </c>
      <c r="C5" s="42">
        <v>1415944.617259</v>
      </c>
      <c r="D5" s="77" t="s">
        <v>58</v>
      </c>
      <c r="E5" s="42">
        <v>54279</v>
      </c>
      <c r="F5" s="42">
        <v>954488</v>
      </c>
    </row>
    <row r="6" spans="1:6" ht="22.5" customHeight="1">
      <c r="A6" s="77" t="s">
        <v>59</v>
      </c>
      <c r="B6" s="42">
        <f>SUM(B7:B9)</f>
        <v>38193</v>
      </c>
      <c r="C6" s="42">
        <v>600830</v>
      </c>
      <c r="D6" s="35" t="s">
        <v>60</v>
      </c>
      <c r="E6" s="42"/>
      <c r="F6" s="42"/>
    </row>
    <row r="7" spans="1:6" ht="22.5" customHeight="1">
      <c r="A7" s="77" t="s">
        <v>61</v>
      </c>
      <c r="B7" s="42"/>
      <c r="C7" s="42">
        <v>15383</v>
      </c>
      <c r="D7" s="35" t="s">
        <v>62</v>
      </c>
      <c r="E7" s="42"/>
      <c r="F7" s="42"/>
    </row>
    <row r="8" spans="1:6" ht="22.5" customHeight="1">
      <c r="A8" s="77" t="s">
        <v>63</v>
      </c>
      <c r="B8" s="42">
        <v>32836</v>
      </c>
      <c r="C8" s="42">
        <v>434575</v>
      </c>
      <c r="D8" s="35" t="s">
        <v>64</v>
      </c>
      <c r="E8" s="42"/>
      <c r="F8" s="42"/>
    </row>
    <row r="9" spans="1:6" ht="22.5" customHeight="1">
      <c r="A9" s="77" t="s">
        <v>65</v>
      </c>
      <c r="B9" s="42">
        <v>5357</v>
      </c>
      <c r="C9" s="42">
        <v>150872</v>
      </c>
      <c r="D9" s="35" t="s">
        <v>66</v>
      </c>
      <c r="E9" s="42"/>
      <c r="F9" s="42"/>
    </row>
    <row r="10" spans="1:6" ht="22.5" customHeight="1">
      <c r="A10" s="77" t="s">
        <v>67</v>
      </c>
      <c r="B10" s="42"/>
      <c r="C10" s="42"/>
      <c r="D10" s="120" t="s">
        <v>68</v>
      </c>
      <c r="E10" s="42">
        <v>70248</v>
      </c>
      <c r="F10" s="42">
        <v>1195328</v>
      </c>
    </row>
    <row r="11" spans="1:6" ht="22.5" customHeight="1">
      <c r="A11" s="77" t="s">
        <v>69</v>
      </c>
      <c r="B11" s="121"/>
      <c r="C11" s="42">
        <v>54429</v>
      </c>
      <c r="D11" s="120"/>
      <c r="E11" s="121"/>
      <c r="F11" s="121"/>
    </row>
    <row r="12" spans="1:6" ht="22.5" customHeight="1">
      <c r="A12" s="80" t="s">
        <v>70</v>
      </c>
      <c r="B12" s="42"/>
      <c r="C12" s="42">
        <v>136103</v>
      </c>
      <c r="D12" s="122" t="s">
        <v>71</v>
      </c>
      <c r="E12" s="42"/>
      <c r="F12" s="42"/>
    </row>
    <row r="13" spans="1:6" ht="22.5" customHeight="1">
      <c r="A13" s="77" t="s">
        <v>72</v>
      </c>
      <c r="B13" s="121"/>
      <c r="C13" s="42">
        <v>12000</v>
      </c>
      <c r="D13" s="120" t="s">
        <v>73</v>
      </c>
      <c r="E13" s="42"/>
      <c r="F13" s="42"/>
    </row>
    <row r="14" spans="1:6" ht="22.5" customHeight="1">
      <c r="A14" s="77" t="s">
        <v>74</v>
      </c>
      <c r="B14" s="42"/>
      <c r="C14" s="123"/>
      <c r="D14" s="124" t="s">
        <v>75</v>
      </c>
      <c r="E14" s="121">
        <v>1972</v>
      </c>
      <c r="F14" s="121">
        <v>5661</v>
      </c>
    </row>
    <row r="15" spans="1:6" ht="22.5" customHeight="1">
      <c r="A15" s="80"/>
      <c r="B15" s="42"/>
      <c r="C15" s="42"/>
      <c r="D15" s="35" t="s">
        <v>76</v>
      </c>
      <c r="E15" s="42"/>
      <c r="F15" s="42">
        <v>63830</v>
      </c>
    </row>
    <row r="16" spans="1:6" ht="22.5" customHeight="1">
      <c r="A16" s="125" t="s">
        <v>77</v>
      </c>
      <c r="B16" s="42">
        <f>B5+B6+B11+B12+B13+B14</f>
        <v>126499</v>
      </c>
      <c r="C16" s="42">
        <f>C5+C6+C11+C12+C13+C14</f>
        <v>2219306.617259</v>
      </c>
      <c r="D16" s="126" t="s">
        <v>78</v>
      </c>
      <c r="E16" s="42">
        <f>SUM(E5:E6,E10,E12,E13,E14:E14,E15)</f>
        <v>126499</v>
      </c>
      <c r="F16" s="42">
        <f>SUM(F5:F6,F10,F12,F13,F14:F14,F15)</f>
        <v>2219307</v>
      </c>
    </row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</sheetData>
  <mergeCells count="1">
    <mergeCell ref="A2:E2"/>
  </mergeCells>
  <phoneticPr fontId="37" type="noConversion"/>
  <printOptions horizontalCentered="1"/>
  <pageMargins left="0.70866141732283505" right="0.70866141732283505" top="0.74803149606299202" bottom="0.74803149606299202" header="0.31496062992126" footer="0.31496062992126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0"/>
  <sheetViews>
    <sheetView view="pageBreakPreview" workbookViewId="0">
      <selection activeCell="B8" sqref="B8"/>
    </sheetView>
  </sheetViews>
  <sheetFormatPr defaultColWidth="9" defaultRowHeight="14.25"/>
  <cols>
    <col min="1" max="1" width="28.75" customWidth="1"/>
    <col min="2" max="2" width="27" customWidth="1"/>
  </cols>
  <sheetData>
    <row r="1" spans="1:4">
      <c r="A1" s="10" t="s">
        <v>79</v>
      </c>
      <c r="B1" s="10"/>
    </row>
    <row r="2" spans="1:4" ht="18.75">
      <c r="A2" s="146" t="s">
        <v>537</v>
      </c>
      <c r="B2" s="146"/>
    </row>
    <row r="3" spans="1:4">
      <c r="A3" s="31"/>
      <c r="B3" s="33" t="s">
        <v>539</v>
      </c>
    </row>
    <row r="4" spans="1:4" s="31" customFormat="1" ht="22.5" customHeight="1">
      <c r="A4" s="34" t="s">
        <v>3</v>
      </c>
      <c r="B4" s="34" t="s">
        <v>4</v>
      </c>
    </row>
    <row r="5" spans="1:4" s="31" customFormat="1" ht="22.5" customHeight="1">
      <c r="A5" s="35" t="s">
        <v>80</v>
      </c>
      <c r="B5" s="42">
        <v>172401.81</v>
      </c>
    </row>
    <row r="6" spans="1:4" s="31" customFormat="1" ht="22.5" customHeight="1">
      <c r="A6" s="35" t="s">
        <v>81</v>
      </c>
      <c r="B6" s="42"/>
    </row>
    <row r="7" spans="1:4" s="31" customFormat="1" ht="22.5" customHeight="1">
      <c r="A7" s="35" t="s">
        <v>82</v>
      </c>
      <c r="B7" s="42"/>
    </row>
    <row r="8" spans="1:4" s="31" customFormat="1" ht="22.5" customHeight="1">
      <c r="A8" s="35" t="s">
        <v>83</v>
      </c>
      <c r="B8" s="42">
        <v>85</v>
      </c>
    </row>
    <row r="9" spans="1:4" s="31" customFormat="1" ht="22.5" customHeight="1">
      <c r="A9" s="41" t="s">
        <v>27</v>
      </c>
      <c r="B9" s="42">
        <f>SUM(B5:B8)</f>
        <v>172486.81</v>
      </c>
      <c r="D9" s="119"/>
    </row>
    <row r="10" spans="1:4" ht="22.5" customHeight="1"/>
    <row r="11" spans="1:4" ht="22.5" customHeight="1"/>
    <row r="12" spans="1:4" ht="22.5" customHeight="1"/>
    <row r="13" spans="1:4" ht="22.5" customHeight="1"/>
    <row r="14" spans="1:4" ht="22.5" customHeight="1"/>
    <row r="15" spans="1:4" ht="22.5" customHeight="1"/>
    <row r="16" spans="1:4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</sheetData>
  <mergeCells count="1">
    <mergeCell ref="A2:B2"/>
  </mergeCells>
  <phoneticPr fontId="37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30"/>
  <sheetViews>
    <sheetView view="pageBreakPreview" workbookViewId="0">
      <selection activeCell="B9" sqref="B9"/>
    </sheetView>
  </sheetViews>
  <sheetFormatPr defaultColWidth="9" defaultRowHeight="14.25"/>
  <cols>
    <col min="1" max="1" width="26.75" customWidth="1"/>
    <col min="2" max="2" width="30" customWidth="1"/>
  </cols>
  <sheetData>
    <row r="1" spans="1:2">
      <c r="A1" s="10" t="s">
        <v>84</v>
      </c>
      <c r="B1" s="10"/>
    </row>
    <row r="2" spans="1:2" ht="18.75">
      <c r="A2" s="146" t="s">
        <v>538</v>
      </c>
      <c r="B2" s="146"/>
    </row>
    <row r="3" spans="1:2">
      <c r="A3" s="31"/>
      <c r="B3" s="33" t="s">
        <v>539</v>
      </c>
    </row>
    <row r="4" spans="1:2" s="31" customFormat="1" ht="22.5" customHeight="1">
      <c r="A4" s="34" t="s">
        <v>3</v>
      </c>
      <c r="B4" s="34" t="s">
        <v>4</v>
      </c>
    </row>
    <row r="5" spans="1:2" s="31" customFormat="1" ht="22.5" customHeight="1">
      <c r="A5" s="52" t="s">
        <v>85</v>
      </c>
      <c r="B5" s="118"/>
    </row>
    <row r="6" spans="1:2" s="31" customFormat="1" ht="22.5" customHeight="1">
      <c r="A6" s="52" t="s">
        <v>86</v>
      </c>
      <c r="B6" s="118">
        <v>172343.81</v>
      </c>
    </row>
    <row r="7" spans="1:2" s="31" customFormat="1" ht="22.5" customHeight="1">
      <c r="A7" s="52" t="s">
        <v>87</v>
      </c>
      <c r="B7" s="118">
        <v>80</v>
      </c>
    </row>
    <row r="8" spans="1:2" s="31" customFormat="1" ht="22.5" customHeight="1">
      <c r="A8" s="52" t="s">
        <v>88</v>
      </c>
      <c r="B8" s="118">
        <v>5</v>
      </c>
    </row>
    <row r="9" spans="1:2" s="31" customFormat="1" ht="22.5" customHeight="1">
      <c r="A9" s="52" t="s">
        <v>89</v>
      </c>
      <c r="B9" s="118">
        <v>58</v>
      </c>
    </row>
    <row r="10" spans="1:2" s="31" customFormat="1" ht="22.5" customHeight="1">
      <c r="A10" s="52" t="s">
        <v>90</v>
      </c>
      <c r="B10" s="118"/>
    </row>
    <row r="11" spans="1:2" s="31" customFormat="1" ht="22.5" customHeight="1">
      <c r="A11" s="117" t="s">
        <v>55</v>
      </c>
      <c r="B11" s="40">
        <f>SUM(B5:B10)</f>
        <v>172486.81</v>
      </c>
    </row>
    <row r="12" spans="1:2" ht="22.5" customHeight="1"/>
    <row r="13" spans="1:2" ht="22.5" customHeight="1"/>
    <row r="14" spans="1:2" ht="22.5" customHeight="1"/>
    <row r="15" spans="1:2" ht="22.5" customHeight="1"/>
    <row r="16" spans="1:2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</sheetData>
  <mergeCells count="1">
    <mergeCell ref="A2:B2"/>
  </mergeCells>
  <phoneticPr fontId="37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9"/>
  <sheetViews>
    <sheetView view="pageBreakPreview" workbookViewId="0">
      <selection activeCell="B9" sqref="B9"/>
    </sheetView>
  </sheetViews>
  <sheetFormatPr defaultColWidth="9" defaultRowHeight="14.25"/>
  <cols>
    <col min="1" max="1" width="19.875" style="114" customWidth="1"/>
    <col min="2" max="2" width="14.625" style="114" customWidth="1"/>
    <col min="3" max="3" width="13.625" style="114" hidden="1" customWidth="1"/>
    <col min="4" max="4" width="22.25" style="114" customWidth="1"/>
    <col min="5" max="5" width="15.25" style="114" customWidth="1"/>
    <col min="6" max="6" width="12.75" style="114" hidden="1" customWidth="1"/>
    <col min="7" max="16384" width="9" style="114"/>
  </cols>
  <sheetData>
    <row r="1" spans="1:6">
      <c r="A1" s="113" t="s">
        <v>91</v>
      </c>
      <c r="B1" s="113"/>
    </row>
    <row r="2" spans="1:6" ht="20.25" customHeight="1">
      <c r="A2" s="148" t="s">
        <v>540</v>
      </c>
      <c r="B2" s="148"/>
      <c r="C2" s="148"/>
      <c r="D2" s="148"/>
      <c r="E2" s="148"/>
      <c r="F2" s="148"/>
    </row>
    <row r="3" spans="1:6">
      <c r="A3" s="149" t="s">
        <v>2</v>
      </c>
      <c r="B3" s="149"/>
      <c r="C3" s="149"/>
      <c r="D3" s="149"/>
      <c r="E3" s="149"/>
      <c r="F3" s="149"/>
    </row>
    <row r="4" spans="1:6" s="116" customFormat="1" ht="22.5" customHeight="1">
      <c r="A4" s="34" t="s">
        <v>3</v>
      </c>
      <c r="B4" s="34" t="s">
        <v>4</v>
      </c>
      <c r="C4" s="34" t="s">
        <v>5</v>
      </c>
      <c r="D4" s="34" t="s">
        <v>3</v>
      </c>
      <c r="E4" s="34" t="s">
        <v>4</v>
      </c>
      <c r="F4" s="34" t="s">
        <v>5</v>
      </c>
    </row>
    <row r="5" spans="1:6" s="116" customFormat="1" ht="22.5" customHeight="1">
      <c r="A5" s="77" t="s">
        <v>92</v>
      </c>
      <c r="B5" s="42">
        <v>172402</v>
      </c>
      <c r="C5" s="42">
        <v>1719217</v>
      </c>
      <c r="D5" s="77" t="s">
        <v>93</v>
      </c>
      <c r="E5" s="40">
        <v>172487</v>
      </c>
      <c r="F5" s="42">
        <v>1730736</v>
      </c>
    </row>
    <row r="6" spans="1:6" s="116" customFormat="1" ht="22.5" customHeight="1">
      <c r="A6" s="52" t="s">
        <v>94</v>
      </c>
      <c r="B6" s="42">
        <v>85</v>
      </c>
      <c r="C6" s="42">
        <v>2012</v>
      </c>
      <c r="D6" s="52" t="s">
        <v>95</v>
      </c>
      <c r="E6" s="40"/>
      <c r="F6" s="42"/>
    </row>
    <row r="7" spans="1:6" s="116" customFormat="1" ht="22.5" customHeight="1">
      <c r="A7" s="52" t="s">
        <v>96</v>
      </c>
      <c r="B7" s="42"/>
      <c r="C7" s="42"/>
      <c r="D7" s="52" t="s">
        <v>97</v>
      </c>
      <c r="E7" s="40"/>
      <c r="F7" s="42"/>
    </row>
    <row r="8" spans="1:6" s="116" customFormat="1" ht="22.5" customHeight="1">
      <c r="A8" s="52" t="s">
        <v>98</v>
      </c>
      <c r="B8" s="42"/>
      <c r="C8" s="42">
        <v>46591</v>
      </c>
      <c r="D8" s="52" t="s">
        <v>99</v>
      </c>
      <c r="E8" s="40"/>
      <c r="F8" s="42">
        <v>129088</v>
      </c>
    </row>
    <row r="9" spans="1:6" s="116" customFormat="1" ht="22.5" customHeight="1">
      <c r="A9" s="52" t="s">
        <v>100</v>
      </c>
      <c r="B9" s="42"/>
      <c r="C9" s="42">
        <v>865</v>
      </c>
      <c r="D9" s="52" t="s">
        <v>73</v>
      </c>
      <c r="E9" s="40"/>
      <c r="F9" s="42">
        <v>64810</v>
      </c>
    </row>
    <row r="10" spans="1:6" s="116" customFormat="1" ht="22.5" customHeight="1">
      <c r="A10" s="52" t="s">
        <v>72</v>
      </c>
      <c r="B10" s="42"/>
      <c r="C10" s="42">
        <v>156200</v>
      </c>
      <c r="D10" s="52" t="s">
        <v>101</v>
      </c>
      <c r="E10" s="40"/>
      <c r="F10" s="42">
        <v>251</v>
      </c>
    </row>
    <row r="11" spans="1:6" s="116" customFormat="1" ht="22.5" customHeight="1">
      <c r="A11" s="117" t="s">
        <v>102</v>
      </c>
      <c r="B11" s="42">
        <f>SUM(B5:B10)</f>
        <v>172487</v>
      </c>
      <c r="C11" s="42">
        <f>SUM(C5:C10)</f>
        <v>1924885</v>
      </c>
      <c r="D11" s="117" t="s">
        <v>103</v>
      </c>
      <c r="E11" s="40">
        <f>SUM(E5:E10)</f>
        <v>172487</v>
      </c>
      <c r="F11" s="42">
        <f>SUM(F5:F10)</f>
        <v>1924885</v>
      </c>
    </row>
    <row r="12" spans="1:6" s="116" customFormat="1" ht="22.5" customHeight="1">
      <c r="A12" s="114"/>
      <c r="B12" s="114"/>
      <c r="C12" s="114"/>
      <c r="D12" s="114"/>
      <c r="E12" s="114"/>
      <c r="F12" s="114"/>
    </row>
    <row r="13" spans="1:6" s="116" customFormat="1" ht="22.5" customHeight="1">
      <c r="A13" s="114"/>
      <c r="B13" s="114"/>
      <c r="C13" s="114"/>
      <c r="D13" s="114"/>
      <c r="E13" s="114"/>
      <c r="F13" s="114"/>
    </row>
    <row r="14" spans="1:6" s="116" customFormat="1" ht="22.5" customHeight="1">
      <c r="A14" s="114"/>
      <c r="B14" s="114"/>
      <c r="C14" s="114"/>
      <c r="D14" s="114"/>
      <c r="E14" s="114"/>
      <c r="F14" s="114"/>
    </row>
    <row r="15" spans="1:6" s="116" customFormat="1" ht="22.5" customHeight="1">
      <c r="A15" s="114"/>
      <c r="B15" s="114"/>
      <c r="C15" s="114"/>
      <c r="D15" s="114"/>
      <c r="E15" s="114"/>
      <c r="F15" s="114"/>
    </row>
    <row r="16" spans="1:6" s="116" customFormat="1" ht="22.5" customHeight="1">
      <c r="A16" s="114"/>
      <c r="B16" s="114"/>
      <c r="C16" s="114"/>
      <c r="D16" s="114"/>
      <c r="E16" s="114"/>
      <c r="F16" s="114"/>
    </row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</sheetData>
  <mergeCells count="2">
    <mergeCell ref="A2:F2"/>
    <mergeCell ref="A3:F3"/>
  </mergeCells>
  <phoneticPr fontId="37" type="noConversion"/>
  <pageMargins left="0.7" right="0.7" top="0.75" bottom="0.75" header="0.3" footer="0.3"/>
  <pageSetup paperSize="9" scale="7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34"/>
  <sheetViews>
    <sheetView view="pageBreakPreview" workbookViewId="0">
      <selection activeCell="A11" sqref="A11:B12"/>
    </sheetView>
  </sheetViews>
  <sheetFormatPr defaultColWidth="9" defaultRowHeight="14.25"/>
  <cols>
    <col min="1" max="1" width="35.625" customWidth="1"/>
    <col min="2" max="2" width="21.375" customWidth="1"/>
  </cols>
  <sheetData>
    <row r="1" spans="1:2">
      <c r="A1" s="10" t="s">
        <v>104</v>
      </c>
      <c r="B1" s="10"/>
    </row>
    <row r="2" spans="1:2" ht="21" customHeight="1">
      <c r="A2" s="146" t="s">
        <v>542</v>
      </c>
      <c r="B2" s="146"/>
    </row>
    <row r="3" spans="1:2" ht="16.5" customHeight="1">
      <c r="A3" s="31"/>
      <c r="B3" s="33" t="s">
        <v>539</v>
      </c>
    </row>
    <row r="4" spans="1:2" s="31" customFormat="1" ht="22.5" customHeight="1">
      <c r="A4" s="34" t="s">
        <v>3</v>
      </c>
      <c r="B4" s="34" t="s">
        <v>105</v>
      </c>
    </row>
    <row r="5" spans="1:2" s="31" customFormat="1" ht="22.5" customHeight="1">
      <c r="A5" s="35" t="s">
        <v>106</v>
      </c>
      <c r="B5" s="42"/>
    </row>
    <row r="6" spans="1:2" s="31" customFormat="1" ht="22.5" customHeight="1">
      <c r="A6" s="35" t="s">
        <v>107</v>
      </c>
      <c r="B6" s="42"/>
    </row>
    <row r="7" spans="1:2" s="31" customFormat="1" ht="22.5" customHeight="1">
      <c r="A7" s="35" t="s">
        <v>108</v>
      </c>
      <c r="B7" s="42"/>
    </row>
    <row r="8" spans="1:2" s="31" customFormat="1" ht="22.5" customHeight="1">
      <c r="A8" s="35" t="s">
        <v>109</v>
      </c>
      <c r="B8" s="42"/>
    </row>
    <row r="9" spans="1:2" s="31" customFormat="1" ht="22.5" customHeight="1">
      <c r="A9" s="35" t="s">
        <v>110</v>
      </c>
      <c r="B9" s="42"/>
    </row>
    <row r="10" spans="1:2" s="31" customFormat="1" ht="22.5" customHeight="1">
      <c r="A10" s="41" t="s">
        <v>27</v>
      </c>
      <c r="B10" s="42">
        <f>SUM(B5:B9)</f>
        <v>0</v>
      </c>
    </row>
    <row r="11" spans="1:2" s="31" customFormat="1" ht="17.25" customHeight="1">
      <c r="A11" s="150" t="s">
        <v>613</v>
      </c>
      <c r="B11" s="150"/>
    </row>
    <row r="12" spans="1:2" s="31" customFormat="1" ht="18.75" customHeight="1">
      <c r="A12" s="151"/>
      <c r="B12" s="151"/>
    </row>
    <row r="13" spans="1:2" s="31" customFormat="1" ht="22.5" customHeight="1">
      <c r="A13" s="139"/>
      <c r="B13" s="54"/>
    </row>
    <row r="14" spans="1:2" ht="22.5" customHeight="1"/>
    <row r="15" spans="1:2" ht="22.5" customHeight="1">
      <c r="A15" s="37"/>
      <c r="B15" s="45"/>
    </row>
    <row r="16" spans="1:2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  <row r="31" ht="22.5" customHeight="1"/>
    <row r="32" ht="22.5" customHeight="1"/>
    <row r="33" ht="22.5" customHeight="1"/>
    <row r="34" ht="22.5" customHeight="1"/>
  </sheetData>
  <mergeCells count="2">
    <mergeCell ref="A2:B2"/>
    <mergeCell ref="A11:B12"/>
  </mergeCells>
  <phoneticPr fontId="37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32</vt:i4>
      </vt:variant>
      <vt:variant>
        <vt:lpstr>命名范围</vt:lpstr>
      </vt:variant>
      <vt:variant>
        <vt:i4>7</vt:i4>
      </vt:variant>
    </vt:vector>
  </HeadingPairs>
  <TitlesOfParts>
    <vt:vector size="39" baseType="lpstr">
      <vt:lpstr>封面</vt:lpstr>
      <vt:lpstr>目录</vt:lpstr>
      <vt:lpstr>1.一般收入（全镇）</vt:lpstr>
      <vt:lpstr>2.一般支出（全镇）</vt:lpstr>
      <vt:lpstr>3.平衡表（全镇）</vt:lpstr>
      <vt:lpstr>4.基金收入（全镇）</vt:lpstr>
      <vt:lpstr>5.基金支出（全镇）</vt:lpstr>
      <vt:lpstr>6.基金平衡表（全镇）</vt:lpstr>
      <vt:lpstr>7.国有资本经营收入（全镇）</vt:lpstr>
      <vt:lpstr>8.国有资本经营支出（全镇）</vt:lpstr>
      <vt:lpstr>9.国有资本经营预算平衡表</vt:lpstr>
      <vt:lpstr>10.社会保险基金收入（全镇）</vt:lpstr>
      <vt:lpstr>11.社会保险基金支出（全镇）</vt:lpstr>
      <vt:lpstr>12.一般收入（镇本级）</vt:lpstr>
      <vt:lpstr>13.一般支出 (镇本级)</vt:lpstr>
      <vt:lpstr>14.一般支出（镇本级功能科目）</vt:lpstr>
      <vt:lpstr>15.一般支出（镇本级经济科目）</vt:lpstr>
      <vt:lpstr>16.基本支出经济分类（镇本级）</vt:lpstr>
      <vt:lpstr>17.转移支付（一般）</vt:lpstr>
      <vt:lpstr>18.专项转移支付分地区分项目</vt:lpstr>
      <vt:lpstr>19.三公经费（本级）</vt:lpstr>
      <vt:lpstr>20.基金收入（镇本级）</vt:lpstr>
      <vt:lpstr>21.基金支出（镇本级）</vt:lpstr>
      <vt:lpstr>22.镇街道转移支付（基金）</vt:lpstr>
      <vt:lpstr>23.国有资本经营收入（镇本级）</vt:lpstr>
      <vt:lpstr>24.国有资本经营支出（镇本级）</vt:lpstr>
      <vt:lpstr>25.转移支付（国有资本）</vt:lpstr>
      <vt:lpstr>26.社会保险基金收入（本级）</vt:lpstr>
      <vt:lpstr>27.社会保险基金支出（本级）</vt:lpstr>
      <vt:lpstr>28.债务余额</vt:lpstr>
      <vt:lpstr>29.债券使用情况</vt:lpstr>
      <vt:lpstr>30.债务相关情况</vt:lpstr>
      <vt:lpstr>'1.一般收入（全镇）'!Print_Area</vt:lpstr>
      <vt:lpstr>'13.一般支出 (镇本级)'!Print_Area</vt:lpstr>
      <vt:lpstr>'16.基本支出经济分类（镇本级）'!Print_Area</vt:lpstr>
      <vt:lpstr>'19.三公经费（本级）'!Print_Area</vt:lpstr>
      <vt:lpstr>'2.一般支出（全镇）'!Print_Area</vt:lpstr>
      <vt:lpstr>'14.一般支出（镇本级功能科目）'!Print_Titles</vt:lpstr>
      <vt:lpstr>'15.一般支出（镇本级经济科目）'!Print_Titles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lastPrinted>2023-08-22T05:59:51Z</cp:lastPrinted>
  <dcterms:created xsi:type="dcterms:W3CDTF">1996-12-17T01:32:00Z</dcterms:created>
  <dcterms:modified xsi:type="dcterms:W3CDTF">2023-08-28T06:06:15Z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56C00E8F95BD40C4A9C4620EE4663028</vt:lpwstr>
  </property>
</Properties>
</file>